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SUSK55A\Downloads\"/>
    </mc:Choice>
  </mc:AlternateContent>
  <xr:revisionPtr revIDLastSave="0" documentId="13_ncr:1_{E365D697-4B9E-4F1C-A7B4-3BA03CC9A9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. Autobaremación L1 (general)" sheetId="1" r:id="rId1"/>
    <sheet name="7. Autobaremació L1 (Ópera Prim" sheetId="2" r:id="rId2"/>
    <sheet name="7. Autobaremación L2 " sheetId="3" r:id="rId3"/>
  </sheets>
  <definedNames>
    <definedName name="_xlnm.Print_Area" localSheetId="1">'7. Autobaremació L1 (Ópera Prim'!$A$1:$D$78</definedName>
    <definedName name="_xlnm.Print_Area" localSheetId="0">'7. Autobaremación L1 (general)'!$A$1:$F$89</definedName>
    <definedName name="_xlnm.Print_Area" localSheetId="2">'7. Autobaremación L2 '!$A$1:$C$149</definedName>
  </definedNames>
  <calcPr calcId="181029" concurrentCalc="0"/>
  <extLst>
    <ext uri="GoogleSheetsCustomDataVersion1">
      <go:sheetsCustomData xmlns:go="http://customooxmlschemas.google.com/" r:id="rId7" roundtripDataSignature="AMtx7mgnEb4b/wMulRxEacaJ9gkxQCALhw=="/>
    </ext>
  </extLst>
</workbook>
</file>

<file path=xl/calcChain.xml><?xml version="1.0" encoding="utf-8"?>
<calcChain xmlns="http://schemas.openxmlformats.org/spreadsheetml/2006/main">
  <c r="B75" i="2" l="1"/>
  <c r="B85" i="1"/>
  <c r="C98" i="3"/>
  <c r="B127" i="3"/>
  <c r="B39" i="3"/>
  <c r="C77" i="3"/>
  <c r="C84" i="3"/>
  <c r="B86" i="3"/>
  <c r="B138" i="3"/>
  <c r="C143" i="3"/>
  <c r="B146" i="3"/>
  <c r="B148" i="3"/>
  <c r="B35" i="1"/>
  <c r="B65" i="2"/>
  <c r="B49" i="2"/>
  <c r="B41" i="2"/>
  <c r="B52" i="2"/>
  <c r="B27" i="2"/>
  <c r="B29" i="2"/>
  <c r="B78" i="2"/>
  <c r="B71" i="1"/>
  <c r="B55" i="1"/>
  <c r="B49" i="1"/>
  <c r="B58" i="1"/>
  <c r="B22" i="1"/>
  <c r="B37" i="1"/>
  <c r="B88" i="1"/>
</calcChain>
</file>

<file path=xl/sharedStrings.xml><?xml version="1.0" encoding="utf-8"?>
<sst xmlns="http://schemas.openxmlformats.org/spreadsheetml/2006/main" count="238" uniqueCount="148">
  <si>
    <t xml:space="preserve">DNI/CIF: </t>
  </si>
  <si>
    <t>TOTAL:</t>
  </si>
  <si>
    <t>,</t>
  </si>
  <si>
    <t xml:space="preserve">TOTAL: </t>
  </si>
  <si>
    <t>Rellene la casilla con el número de puntos que corresponda.</t>
  </si>
  <si>
    <t>Cada activitat demostrable</t>
  </si>
  <si>
    <t>Del 30% al 40%</t>
  </si>
  <si>
    <t>Del 40% al 50%</t>
  </si>
  <si>
    <t>Del 50% al 60%</t>
  </si>
  <si>
    <t>Del 60% al 70%</t>
  </si>
  <si>
    <t>TOTAL</t>
  </si>
  <si>
    <t>TOTAL A:</t>
  </si>
  <si>
    <t>TOTAL B</t>
  </si>
  <si>
    <t>TOTAL C</t>
  </si>
  <si>
    <t>TOTAL D</t>
  </si>
  <si>
    <t>TOTAL E</t>
  </si>
  <si>
    <t>TOTAL A</t>
  </si>
  <si>
    <t>Línia 1 – Desenvolupament</t>
  </si>
  <si>
    <r>
      <t>A. Currículum i profesionalització del director/a, guionista i/o productor/a:</t>
    </r>
    <r>
      <rPr>
        <b/>
        <u/>
        <sz val="12"/>
        <color rgb="FFFF0000"/>
        <rFont val="Times New Roman"/>
      </rPr>
      <t xml:space="preserve"> fins a 35 punts</t>
    </r>
  </si>
  <si>
    <r>
      <t>a) Obres anteriors: fins a</t>
    </r>
    <r>
      <rPr>
        <b/>
        <sz val="12"/>
        <color rgb="FFFF0000"/>
        <rFont val="Times New Roman"/>
      </rPr>
      <t xml:space="preserve"> 25 punts</t>
    </r>
  </si>
  <si>
    <t>Episodi d'una sèrie: 2 punts</t>
  </si>
  <si>
    <r>
      <t xml:space="preserve">b) Acreditació de la realització d'estudis relacionats amb la matèria objecte de la convocatòria (audiovisual): </t>
    </r>
    <r>
      <rPr>
        <b/>
        <sz val="12"/>
        <color rgb="FFFF0000"/>
        <rFont val="Times New Roman"/>
      </rPr>
      <t>fins a 10 punts</t>
    </r>
  </si>
  <si>
    <t>4 punts per cada titulació d'entre les següents: diplomatura, llicenciatura, grau, doctorat</t>
  </si>
  <si>
    <t>3 punts per cada titulació d'entre les següents: máster, posgrau, curs oficial de 200 hores o més</t>
  </si>
  <si>
    <t>2 punts por cada curs, taller o formació de 50 hores o més</t>
  </si>
  <si>
    <t>1 punt per cada curs, taller o formació de menys de 50 hores</t>
  </si>
  <si>
    <t>B) Contribució a la internacionalització de Mallorca: fins a 25 punts</t>
  </si>
  <si>
    <t>a) Repercussió d'obres anteriors realitzades per el/la director/a, guionista i/o productor/a: fins a 20 punts</t>
  </si>
  <si>
    <t>Obra premiada a l'ámbit local/nacional: 1 punt</t>
  </si>
  <si>
    <t>Mencions especials de jurats internacionals: 2 punts</t>
  </si>
  <si>
    <t>Obra finalista o premiada a l'ámbit internacional: 4 punts</t>
  </si>
  <si>
    <r>
      <t>b) Idiomes: fins a</t>
    </r>
    <r>
      <rPr>
        <b/>
        <sz val="12"/>
        <color rgb="FFFF0000"/>
        <rFont val="Times New Roman"/>
      </rPr>
      <t xml:space="preserve"> 5 punts</t>
    </r>
  </si>
  <si>
    <t>Traducció a qualsevol idioma que no sigui català o castellà: 5 punts</t>
  </si>
  <si>
    <t>C) Localitzacions a Mallorca: fins a 25 punts</t>
  </si>
  <si>
    <t>Es consideraran localitzacions computables totes aquelles que requereixin un permís de rodatge diferent (municipis, costa i platges, espais naturals protegits, edificis patrimonials, etc.), així com les localitzacions privades. La puntuació serà la següent:</t>
  </si>
  <si>
    <t>Cada localització que no aparegui a l'obra clarament identificable, amb el seu nom real: 1 punt</t>
  </si>
  <si>
    <t>Cada localització que aparegui a l'obra clarament identificable, amb el seu nom real: 3 punts</t>
  </si>
  <si>
    <t>Si l'obra està localitzada 100% a Mallorca: 5 punts</t>
  </si>
  <si>
    <t>D) Contribució a la igualtat de gènere: fins a 15 punts</t>
  </si>
  <si>
    <t>Si l'autoria del guió és 100% femenina: 10 punts</t>
  </si>
  <si>
    <t>Si l'autoria del guió és fruit de coparticipació femenina/masculina (en un 50%): 5 punts.</t>
  </si>
  <si>
    <t>Si el contingut de la peça inclou la integració de la perspectiva de gènere: 5 punts</t>
  </si>
  <si>
    <t>TOTAL LÍNIA 1 – DESENVOLUPAMENT</t>
  </si>
  <si>
    <t>DADES DEL SOL·LICITANT</t>
  </si>
  <si>
    <t xml:space="preserve">Nom o raó social: </t>
  </si>
  <si>
    <t xml:space="preserve">LÍNIA: </t>
  </si>
  <si>
    <t xml:space="preserve">Nom del PROJECTE: </t>
  </si>
  <si>
    <t>Ompli la casella amb el nombre de punts que correspongui. Pot consultar els criteris complets en el punt 5 de la convocatòria de subvencions.</t>
  </si>
  <si>
    <t>Línia 1 – Desenvolupament (Òpera Prima)</t>
  </si>
  <si>
    <t>A. Currículum i professionalització del director/a, guionista i/o productor/a: fins a 10 punts</t>
  </si>
  <si>
    <t>b) Acreditació de la realització d'estudis relacionats amb la matèria objecte de la convocatòria (audiovisual): fins a 10 punts</t>
  </si>
  <si>
    <t>3 punts per cada titulació d'entre les següents: màster, postgrau, curs oficial de 200 hores o més</t>
  </si>
  <si>
    <t>2 punts per cada curs, taller o formació de 50 hores o més</t>
  </si>
  <si>
    <t>a) Repercussió d'obres anteriors realitzades pel director/a, guionista i/o productor/a: fins a 20 punts</t>
  </si>
  <si>
    <t>Obra premiada en l'àmbit local/nacional: 1 punt</t>
  </si>
  <si>
    <t>Obra finalista o premiada en l'àmbit internacional: 4 punts</t>
  </si>
  <si>
    <t>Idiomes: fins a 5 punts</t>
  </si>
  <si>
    <t>TOTAL LÍNIA 1 – DESENVOLUPAMENT (Òpera Prima)</t>
  </si>
  <si>
    <t>Línia 2 – Esdeveniments</t>
  </si>
  <si>
    <t>A. Trajectòria: fins a 12 punts</t>
  </si>
  <si>
    <t>a) Trajectòria de l'empresa o professional: anys complets d'activitat al sector audiovisual: fins a 4 punts</t>
  </si>
  <si>
    <t>Trajectòria de l'interessat</t>
  </si>
  <si>
    <t>16 anys o més</t>
  </si>
  <si>
    <t>Des d'11 a 15 anys</t>
  </si>
  <si>
    <t>De 5 a 10 anys</t>
  </si>
  <si>
    <t>D'1 a 4 anys</t>
  </si>
  <si>
    <t>Menys d'un any</t>
  </si>
  <si>
    <t>Punts</t>
  </si>
  <si>
    <t>4 punts</t>
  </si>
  <si>
    <t>3 punts</t>
  </si>
  <si>
    <t>2 punts</t>
  </si>
  <si>
    <t>1 punt</t>
  </si>
  <si>
    <t>0 punts</t>
  </si>
  <si>
    <t>Autobaremació</t>
  </si>
  <si>
    <t>b) Activitat de l'empresa o professional: fins a 5 punts, 1 punt per activitat</t>
  </si>
  <si>
    <t>Activitats en l'àrea audiovisual (màx. 5 punts)</t>
  </si>
  <si>
    <t>c) Nombre d'edicions de l'esdeveniment ja realitzades: fins a 3 punts</t>
  </si>
  <si>
    <t>Esdeveniments realitzats</t>
  </si>
  <si>
    <t>6 o més edicions</t>
  </si>
  <si>
    <t>De 3 a 5 edicions</t>
  </si>
  <si>
    <t>Segona edició</t>
  </si>
  <si>
    <t>Primera edició</t>
  </si>
  <si>
    <t>B. Qualitat presentació projecte i impacte prom: fins a 35 punts</t>
  </si>
  <si>
    <t>B.1 Qualitat general del projecte: fins a 6 punts</t>
  </si>
  <si>
    <t>a) Resum i presentació del projecte fins a 3 punts</t>
  </si>
  <si>
    <t>Presentació projecte clar/ordenat</t>
  </si>
  <si>
    <t>No projecte clar i ordenat</t>
  </si>
  <si>
    <t>Projecte clar i ordenat</t>
  </si>
  <si>
    <t>b) Esforç per sintetitzar els punts clau del projecte fins a 3 punts</t>
  </si>
  <si>
    <t>Presentació sintetitzada</t>
  </si>
  <si>
    <t>No punts clau sintetitzats</t>
  </si>
  <si>
    <t>Punts clau sintetitzats</t>
  </si>
  <si>
    <t>B.2 Composició i competència de l'equip tècnic i executiu (1 punt per cada CV amb algun premi o participació tècnic en projectes audiovisuals premiats): fins a 5 punts</t>
  </si>
  <si>
    <t>Qualificació de l'equip tècnic/executiu</t>
  </si>
  <si>
    <t>1 Punt per cada premi (màxim 5)</t>
  </si>
  <si>
    <t>B.3 Rellevància i idoniedad del projecte en el context dels esdeveniments audiovisuals: fins a 4 punts</t>
  </si>
  <si>
    <t>Explicació promoció de Mallorca</t>
  </si>
  <si>
    <t>No s'explica</t>
  </si>
  <si>
    <t>S'explica</t>
  </si>
  <si>
    <t>B.4 Interès promocional del projecte - audiències fins a 8 punts</t>
  </si>
  <si>
    <t>Interès promocional</t>
  </si>
  <si>
    <t>Estudi previ audiències/segmentació públic</t>
  </si>
  <si>
    <t>Incorporació elements innovadors</t>
  </si>
  <si>
    <t>B.5 Participació professionals de prestigi nacional/internacional: fins a 12 punts</t>
  </si>
  <si>
    <t>Personal tècnic</t>
  </si>
  <si>
    <t>Amb prestigi nacional (no local)</t>
  </si>
  <si>
    <t>Amb prestigi internacional</t>
  </si>
  <si>
    <t>2 punts x convidat</t>
  </si>
  <si>
    <t>4 punts x convidat</t>
  </si>
  <si>
    <t>C. Repercussió turística: fins a 42 punts</t>
  </si>
  <si>
    <t>C.1 Associació d'abast nacional o internacional: d'1 a 4 punts</t>
  </si>
  <si>
    <t>Esdeveniment vinculat a associació o xarxa</t>
  </si>
  <si>
    <t>Vinculat a 1 associació o xarxa d'àmbit nacional</t>
  </si>
  <si>
    <t>Vinculat a 2 o més associacions o xarxes d'àmbit nacional</t>
  </si>
  <si>
    <t>Vinculat a 1 associació o xarxa d'àmbit internacional</t>
  </si>
  <si>
    <t>vinculat a 2 o més associacions o xarxes d'àmbit internacional</t>
  </si>
  <si>
    <t>C.2 Estratègies de gestió: fins a 25 punts</t>
  </si>
  <si>
    <t>a) Accions de màrqueting comunicació, comercialització i venda: 2 punts per cada acció, fins a 10 punts</t>
  </si>
  <si>
    <t>Accions de màrqueting, comunicació, comercialització i venda</t>
  </si>
  <si>
    <t>2 punts per cada acció</t>
  </si>
  <si>
    <t>b) Accions pedagògiques que acompanyen el projecte (coworking, jornades professionals, etc.): 1 punt per cada acció, fins a 10 punts</t>
  </si>
  <si>
    <t>1 punt per cada acció</t>
  </si>
  <si>
    <t>c) Accions per afavorir l'accessibilitat de públic: 1 punt per acció, fins a 5 punts</t>
  </si>
  <si>
    <t>C.3 Promoció producte local: fins a 10 punts</t>
  </si>
  <si>
    <t>Utilització producte local i sostenible</t>
  </si>
  <si>
    <t>L'esdeveniment se celebra el mes d'agost</t>
  </si>
  <si>
    <t>L'esdeveniment se celebra el mes de juny, juliol o setembre.</t>
  </si>
  <si>
    <t>l'esdeveniment se celebra parcialment o totalment en la resta de l'any</t>
  </si>
  <si>
    <t>No utilitza</t>
  </si>
  <si>
    <t>Utilització de producte local o material sostenible/reciclable</t>
  </si>
  <si>
    <t>Utilització de producte local i sostenible/reciclable a l’esdeveniment</t>
  </si>
  <si>
    <t>10 punts</t>
  </si>
  <si>
    <t>5 punts</t>
  </si>
  <si>
    <t>C.4 Desestacionalització: fins a 3 punts</t>
  </si>
  <si>
    <t>Foment de la desestacionalització</t>
  </si>
  <si>
    <t>D. Retorn de l'activitat a Mallorca. Promoció i contractació de professionals del sector audiovisual de Mallorca: fins a 5 punts</t>
  </si>
  <si>
    <t>Percentatge de personal local contractat</t>
  </si>
  <si>
    <t>Més del 70%</t>
  </si>
  <si>
    <t>E. Contribució a la igualtat de gènere i inclusió social: fins a 6 punts</t>
  </si>
  <si>
    <t>Accions que contribueixen a la igualtat de gènere i justícia social:</t>
  </si>
  <si>
    <t>projectes que l'equip d'organització (caps, socis, directius, ponents) i les propostes incloses en la programació oficial (línia 1) presentin més d'un 40% de dones (3 punts)</t>
  </si>
  <si>
    <t>que el seu contingut contribueixi a la sensibilització i educació de la societat cap als drets de les dones o de sectors socials minoritzats (3 punts).</t>
  </si>
  <si>
    <t>TOTAL AUTOBAREMACIÓ</t>
  </si>
  <si>
    <t xml:space="preserve">DADES DEL SOL·LICITANT </t>
  </si>
  <si>
    <t>ANNEX VII</t>
  </si>
  <si>
    <t>7. Autobaremació (criteris de valoració)</t>
  </si>
  <si>
    <t>Serie: 1 punt per episodi (menys de 30 min)</t>
  </si>
  <si>
    <t>Llargmetratge o documental ficcionat: 4 punts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</si>
</sst>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rgb="FF000000"/>
      <name val="Calibri"/>
    </font>
    <font>
      <b/>
      <sz val="16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Arial"/>
    </font>
    <font>
      <b/>
      <u/>
      <sz val="12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name val="Calibri"/>
    </font>
    <font>
      <b/>
      <sz val="11"/>
      <color rgb="FF000000"/>
      <name val="Calibri"/>
    </font>
    <font>
      <sz val="11"/>
      <color theme="1"/>
      <name val="Calibri"/>
    </font>
    <font>
      <i/>
      <sz val="12"/>
      <color rgb="FF000000"/>
      <name val="Times New Roman"/>
    </font>
    <font>
      <b/>
      <sz val="18"/>
      <color rgb="FF000000"/>
      <name val="Calibri"/>
    </font>
    <font>
      <b/>
      <u/>
      <sz val="13"/>
      <color theme="1"/>
      <name val="&quot;Times New Roman&quot;"/>
    </font>
    <font>
      <u/>
      <sz val="12"/>
      <color theme="1"/>
      <name val="&quot;Times New Roman&quot;"/>
    </font>
    <font>
      <b/>
      <sz val="12"/>
      <color theme="1"/>
      <name val="&quot;Times New Roman&quot;"/>
    </font>
    <font>
      <sz val="12"/>
      <name val="&quot;Times New Roman&quot;"/>
    </font>
    <font>
      <b/>
      <sz val="11"/>
      <name val="Calibri"/>
    </font>
    <font>
      <b/>
      <u/>
      <sz val="12"/>
      <color theme="1"/>
      <name val="&quot;Times New Roman&quot;"/>
    </font>
    <font>
      <b/>
      <u/>
      <sz val="12"/>
      <color theme="1"/>
      <name val="&quot;Times New Roman&quot;"/>
    </font>
    <font>
      <sz val="12"/>
      <color theme="1"/>
      <name val="&quot;Times New Roman&quot;"/>
    </font>
    <font>
      <b/>
      <u/>
      <sz val="12"/>
      <color theme="1"/>
      <name val="&quot;Times New Roman&quot;"/>
    </font>
    <font>
      <b/>
      <i/>
      <u/>
      <sz val="12"/>
      <color rgb="FF000080"/>
      <name val="&quot;Times New Roman&quot;"/>
    </font>
    <font>
      <b/>
      <i/>
      <u/>
      <sz val="12"/>
      <color rgb="FF000080"/>
      <name val="&quot;Times New Roman&quot;"/>
    </font>
    <font>
      <b/>
      <u/>
      <sz val="12"/>
      <color rgb="FFFF0000"/>
      <name val="Times New Roman"/>
    </font>
    <font>
      <b/>
      <sz val="12"/>
      <color rgb="FFFF0000"/>
      <name val="Times New Roman"/>
    </font>
    <font>
      <b/>
      <u/>
      <sz val="13"/>
      <color theme="1"/>
      <name val="&quot;Times New Roman&quot;, serif"/>
    </font>
    <font>
      <b/>
      <sz val="12"/>
      <color theme="1"/>
      <name val="&quot;Times New Roman&quot;, serif"/>
    </font>
    <font>
      <b/>
      <u/>
      <sz val="12"/>
      <color theme="1"/>
      <name val="&quot;Times New Roman&quot;, serif"/>
    </font>
    <font>
      <sz val="12"/>
      <color theme="1"/>
      <name val="&quot;Times New Roman&quot;, serif"/>
    </font>
    <font>
      <b/>
      <sz val="16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name val="&quot;Times New Roman&quot;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u/>
      <sz val="12"/>
      <color rgb="FF000000"/>
      <name val="Times New Roman"/>
      <family val="1"/>
    </font>
    <font>
      <sz val="11"/>
      <color rgb="FF000000"/>
      <name val="Calibri"/>
      <family val="2"/>
    </font>
    <font>
      <sz val="13"/>
      <color theme="1"/>
      <name val="&quot;Times New Roman&quot;"/>
    </font>
    <font>
      <b/>
      <sz val="11"/>
      <color theme="1"/>
      <name val="Open Sans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EDEDED"/>
        <bgColor rgb="FFEDEDED"/>
      </patternFill>
    </fill>
    <fill>
      <patternFill patternType="solid">
        <fgColor rgb="FFC5E0B4"/>
        <bgColor rgb="FFC5E0B4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8" tint="0.79998168889431442"/>
        <bgColor rgb="FFEDEDED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9" fillId="0" borderId="0" xfId="0" applyFont="1"/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3" borderId="4" xfId="0" applyFont="1" applyFill="1" applyBorder="1"/>
    <xf numFmtId="0" fontId="5" fillId="0" borderId="0" xfId="0" applyFont="1" applyAlignment="1">
      <alignment horizontal="left" vertical="center"/>
    </xf>
    <xf numFmtId="0" fontId="8" fillId="0" borderId="0" xfId="0" applyFont="1"/>
    <xf numFmtId="0" fontId="11" fillId="4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3" fillId="0" borderId="0" xfId="0" applyFont="1"/>
    <xf numFmtId="0" fontId="15" fillId="0" borderId="5" xfId="0" applyFont="1" applyBorder="1" applyAlignment="1">
      <alignment vertical="top"/>
    </xf>
    <xf numFmtId="0" fontId="15" fillId="0" borderId="8" xfId="0" applyFont="1" applyBorder="1" applyAlignment="1">
      <alignment vertical="top"/>
    </xf>
    <xf numFmtId="0" fontId="15" fillId="0" borderId="8" xfId="0" applyFont="1" applyBorder="1" applyAlignment="1">
      <alignment horizontal="center" vertical="top"/>
    </xf>
    <xf numFmtId="0" fontId="15" fillId="0" borderId="7" xfId="0" applyFont="1" applyBorder="1" applyAlignment="1">
      <alignment vertical="top"/>
    </xf>
    <xf numFmtId="0" fontId="15" fillId="0" borderId="9" xfId="0" applyFont="1" applyBorder="1" applyAlignment="1">
      <alignment vertical="top"/>
    </xf>
    <xf numFmtId="0" fontId="15" fillId="0" borderId="9" xfId="0" applyFont="1" applyBorder="1" applyAlignment="1">
      <alignment vertical="top"/>
    </xf>
    <xf numFmtId="0" fontId="16" fillId="5" borderId="5" xfId="0" applyFont="1" applyFill="1" applyBorder="1"/>
    <xf numFmtId="0" fontId="16" fillId="5" borderId="2" xfId="0" applyFont="1" applyFill="1" applyBorder="1"/>
    <xf numFmtId="0" fontId="16" fillId="6" borderId="0" xfId="0" applyFont="1" applyFill="1"/>
    <xf numFmtId="0" fontId="7" fillId="6" borderId="0" xfId="0" applyFont="1" applyFill="1"/>
    <xf numFmtId="0" fontId="16" fillId="0" borderId="0" xfId="0" applyFont="1"/>
    <xf numFmtId="0" fontId="17" fillId="0" borderId="0" xfId="0" applyFont="1"/>
    <xf numFmtId="0" fontId="7" fillId="5" borderId="2" xfId="0" applyFont="1" applyFill="1" applyBorder="1"/>
    <xf numFmtId="0" fontId="7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7" fillId="0" borderId="1" xfId="0" applyFont="1" applyBorder="1" applyAlignment="1"/>
    <xf numFmtId="0" fontId="0" fillId="0" borderId="1" xfId="0" applyFont="1" applyBorder="1" applyAlignment="1"/>
    <xf numFmtId="0" fontId="8" fillId="0" borderId="1" xfId="0" applyFont="1" applyFill="1" applyBorder="1"/>
    <xf numFmtId="0" fontId="7" fillId="0" borderId="1" xfId="0" applyFont="1" applyFill="1" applyBorder="1"/>
    <xf numFmtId="0" fontId="15" fillId="0" borderId="1" xfId="0" applyFont="1" applyBorder="1" applyAlignment="1">
      <alignment vertical="top"/>
    </xf>
    <xf numFmtId="0" fontId="15" fillId="0" borderId="11" xfId="0" applyFont="1" applyBorder="1" applyAlignment="1">
      <alignment vertical="top"/>
    </xf>
    <xf numFmtId="0" fontId="15" fillId="0" borderId="16" xfId="0" applyFont="1" applyBorder="1" applyAlignment="1">
      <alignment horizontal="center" vertical="top"/>
    </xf>
    <xf numFmtId="0" fontId="15" fillId="0" borderId="15" xfId="0" applyFont="1" applyBorder="1" applyAlignment="1">
      <alignment vertical="top"/>
    </xf>
    <xf numFmtId="0" fontId="15" fillId="0" borderId="13" xfId="0" applyFont="1" applyBorder="1" applyAlignment="1">
      <alignment vertical="top"/>
    </xf>
    <xf numFmtId="0" fontId="15" fillId="0" borderId="16" xfId="0" applyFont="1" applyBorder="1" applyAlignment="1">
      <alignment vertical="top"/>
    </xf>
    <xf numFmtId="0" fontId="15" fillId="0" borderId="20" xfId="0" applyFont="1" applyBorder="1" applyAlignment="1">
      <alignment vertical="top"/>
    </xf>
    <xf numFmtId="0" fontId="15" fillId="0" borderId="21" xfId="0" applyFont="1" applyBorder="1" applyAlignment="1">
      <alignment vertical="top"/>
    </xf>
    <xf numFmtId="0" fontId="15" fillId="0" borderId="7" xfId="0" applyFont="1" applyBorder="1" applyAlignment="1">
      <alignment horizontal="justify" vertical="top"/>
    </xf>
    <xf numFmtId="0" fontId="18" fillId="0" borderId="0" xfId="0" applyFont="1" applyAlignment="1">
      <alignment horizontal="justify" vertical="top"/>
    </xf>
    <xf numFmtId="0" fontId="15" fillId="0" borderId="15" xfId="0" applyFont="1" applyBorder="1" applyAlignment="1">
      <alignment horizontal="center" vertical="top"/>
    </xf>
    <xf numFmtId="0" fontId="30" fillId="0" borderId="15" xfId="0" applyFont="1" applyBorder="1" applyAlignment="1">
      <alignment horizontal="justify" vertical="top"/>
    </xf>
    <xf numFmtId="0" fontId="15" fillId="0" borderId="14" xfId="0" applyFont="1" applyBorder="1" applyAlignment="1">
      <alignment horizontal="justify" vertical="top"/>
    </xf>
    <xf numFmtId="0" fontId="31" fillId="0" borderId="15" xfId="0" applyFont="1" applyBorder="1" applyAlignment="1">
      <alignment horizontal="center" vertical="center"/>
    </xf>
    <xf numFmtId="0" fontId="0" fillId="0" borderId="0" xfId="0" applyFont="1" applyAlignment="1"/>
    <xf numFmtId="0" fontId="12" fillId="0" borderId="0" xfId="0" applyFont="1" applyAlignment="1">
      <alignment horizontal="justify" vertical="top"/>
    </xf>
    <xf numFmtId="0" fontId="25" fillId="0" borderId="0" xfId="0" applyFont="1" applyAlignment="1"/>
    <xf numFmtId="0" fontId="26" fillId="5" borderId="5" xfId="0" applyFont="1" applyFill="1" applyBorder="1" applyAlignment="1"/>
    <xf numFmtId="0" fontId="27" fillId="0" borderId="0" xfId="0" applyFont="1" applyAlignment="1"/>
    <xf numFmtId="0" fontId="15" fillId="0" borderId="5" xfId="0" applyFont="1" applyBorder="1" applyAlignment="1">
      <alignment horizontal="justify" vertical="top"/>
    </xf>
    <xf numFmtId="0" fontId="30" fillId="0" borderId="24" xfId="0" applyFont="1" applyBorder="1" applyAlignment="1">
      <alignment horizontal="justify" vertical="top"/>
    </xf>
    <xf numFmtId="0" fontId="32" fillId="0" borderId="0" xfId="0" applyFont="1" applyAlignment="1">
      <alignment horizontal="left" vertical="center" wrapText="1"/>
    </xf>
    <xf numFmtId="0" fontId="32" fillId="0" borderId="0" xfId="0" applyFont="1" applyAlignment="1">
      <alignment horizontal="justify" vertical="top" wrapText="1"/>
    </xf>
    <xf numFmtId="0" fontId="32" fillId="0" borderId="0" xfId="0" applyFont="1" applyAlignment="1">
      <alignment horizontal="left" vertical="top" wrapText="1"/>
    </xf>
    <xf numFmtId="0" fontId="33" fillId="0" borderId="5" xfId="0" applyFont="1" applyBorder="1" applyAlignment="1">
      <alignment horizontal="left" vertical="top"/>
    </xf>
    <xf numFmtId="0" fontId="32" fillId="0" borderId="0" xfId="0" applyFont="1" applyAlignment="1">
      <alignment horizontal="justify" vertical="top"/>
    </xf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horizontal="justify" vertical="top" wrapText="1"/>
    </xf>
    <xf numFmtId="0" fontId="35" fillId="2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justify" vertical="center" wrapText="1"/>
    </xf>
    <xf numFmtId="0" fontId="32" fillId="0" borderId="0" xfId="0" applyFont="1" applyAlignment="1">
      <alignment horizontal="justify" vertical="center"/>
    </xf>
    <xf numFmtId="0" fontId="0" fillId="0" borderId="0" xfId="0" applyFont="1" applyAlignment="1"/>
    <xf numFmtId="0" fontId="13" fillId="0" borderId="15" xfId="0" applyFont="1" applyBorder="1" applyAlignment="1">
      <alignment horizontal="justify" vertical="top"/>
    </xf>
    <xf numFmtId="0" fontId="36" fillId="0" borderId="15" xfId="0" applyFont="1" applyBorder="1" applyAlignment="1"/>
    <xf numFmtId="0" fontId="13" fillId="0" borderId="15" xfId="0" applyFont="1" applyBorder="1"/>
    <xf numFmtId="0" fontId="19" fillId="0" borderId="15" xfId="0" applyFont="1" applyBorder="1" applyAlignment="1">
      <alignment horizontal="justify" vertical="top"/>
    </xf>
    <xf numFmtId="0" fontId="15" fillId="0" borderId="26" xfId="0" applyFont="1" applyBorder="1" applyAlignment="1">
      <alignment vertical="top"/>
    </xf>
    <xf numFmtId="0" fontId="0" fillId="0" borderId="26" xfId="0" applyFont="1" applyBorder="1" applyAlignment="1"/>
    <xf numFmtId="0" fontId="15" fillId="0" borderId="25" xfId="0" applyFont="1" applyBorder="1" applyAlignment="1">
      <alignment vertical="top"/>
    </xf>
    <xf numFmtId="0" fontId="17" fillId="0" borderId="1" xfId="0" applyFont="1" applyBorder="1"/>
    <xf numFmtId="0" fontId="15" fillId="0" borderId="4" xfId="0" applyFont="1" applyBorder="1" applyAlignment="1">
      <alignment vertical="top"/>
    </xf>
    <xf numFmtId="0" fontId="37" fillId="0" borderId="27" xfId="0" applyFont="1" applyBorder="1" applyAlignment="1">
      <alignment vertical="center"/>
    </xf>
    <xf numFmtId="0" fontId="15" fillId="0" borderId="25" xfId="0" applyFont="1" applyBorder="1" applyAlignment="1">
      <alignment horizontal="justify" vertical="top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5" fillId="0" borderId="15" xfId="0" applyFont="1" applyBorder="1" applyAlignment="1">
      <alignment horizontal="justify" vertical="top"/>
    </xf>
    <xf numFmtId="0" fontId="0" fillId="0" borderId="0" xfId="0" applyFont="1" applyAlignment="1" applyProtection="1">
      <protection locked="0"/>
    </xf>
    <xf numFmtId="0" fontId="0" fillId="8" borderId="15" xfId="0" applyFont="1" applyFill="1" applyBorder="1" applyAlignment="1" applyProtection="1">
      <alignment horizontal="center"/>
      <protection locked="0"/>
    </xf>
    <xf numFmtId="0" fontId="0" fillId="8" borderId="15" xfId="0" applyFont="1" applyFill="1" applyBorder="1" applyAlignment="1" applyProtection="1">
      <alignment horizontal="center" vertical="center"/>
      <protection locked="0"/>
    </xf>
    <xf numFmtId="0" fontId="15" fillId="8" borderId="9" xfId="0" applyFont="1" applyFill="1" applyBorder="1" applyAlignment="1" applyProtection="1">
      <alignment horizontal="center" vertical="center"/>
      <protection locked="0"/>
    </xf>
    <xf numFmtId="0" fontId="15" fillId="8" borderId="12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Alignment="1">
      <alignment horizontal="left" vertical="top"/>
    </xf>
    <xf numFmtId="0" fontId="0" fillId="0" borderId="0" xfId="0" applyFont="1" applyFill="1" applyAlignment="1"/>
    <xf numFmtId="0" fontId="14" fillId="0" borderId="1" xfId="0" applyFont="1" applyFill="1" applyBorder="1" applyAlignment="1">
      <alignment vertical="top"/>
    </xf>
    <xf numFmtId="0" fontId="39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left"/>
    </xf>
    <xf numFmtId="0" fontId="19" fillId="0" borderId="1" xfId="0" applyFont="1" applyFill="1" applyBorder="1" applyAlignment="1">
      <alignment vertical="top"/>
    </xf>
    <xf numFmtId="0" fontId="0" fillId="0" borderId="30" xfId="0" applyFont="1" applyFill="1" applyBorder="1" applyAlignment="1"/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7" borderId="1" xfId="0" applyFont="1" applyFill="1" applyBorder="1" applyAlignment="1">
      <alignment vertical="top"/>
    </xf>
    <xf numFmtId="0" fontId="31" fillId="7" borderId="1" xfId="0" applyFont="1" applyFill="1" applyBorder="1" applyAlignment="1">
      <alignment vertical="top"/>
    </xf>
    <xf numFmtId="0" fontId="15" fillId="0" borderId="1" xfId="0" applyFont="1" applyBorder="1" applyAlignment="1">
      <alignment horizontal="justify" vertical="top"/>
    </xf>
    <xf numFmtId="0" fontId="37" fillId="0" borderId="1" xfId="0" applyFont="1" applyBorder="1" applyAlignment="1">
      <alignment vertical="center"/>
    </xf>
    <xf numFmtId="0" fontId="40" fillId="0" borderId="0" xfId="0" applyFont="1" applyAlignment="1"/>
    <xf numFmtId="0" fontId="16" fillId="0" borderId="10" xfId="0" applyFont="1" applyFill="1" applyBorder="1"/>
    <xf numFmtId="0" fontId="18" fillId="0" borderId="0" xfId="0" applyFont="1" applyAlignment="1">
      <alignment vertical="top"/>
    </xf>
    <xf numFmtId="0" fontId="0" fillId="0" borderId="30" xfId="0" applyFont="1" applyBorder="1" applyAlignment="1"/>
    <xf numFmtId="0" fontId="12" fillId="0" borderId="0" xfId="0" applyFont="1" applyAlignment="1">
      <alignment vertical="top"/>
    </xf>
    <xf numFmtId="0" fontId="31" fillId="0" borderId="1" xfId="0" applyFont="1" applyFill="1" applyBorder="1" applyAlignment="1">
      <alignment vertical="top"/>
    </xf>
    <xf numFmtId="0" fontId="15" fillId="0" borderId="1" xfId="0" applyFont="1" applyFill="1" applyBorder="1" applyAlignment="1">
      <alignment vertical="top"/>
    </xf>
    <xf numFmtId="0" fontId="0" fillId="3" borderId="6" xfId="0" applyFont="1" applyFill="1" applyBorder="1" applyAlignment="1">
      <alignment horizontal="center"/>
    </xf>
    <xf numFmtId="0" fontId="0" fillId="9" borderId="6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8" borderId="6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>
      <alignment horizontal="center" vertical="center"/>
    </xf>
    <xf numFmtId="0" fontId="0" fillId="9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10" borderId="6" xfId="0" applyFont="1" applyFill="1" applyBorder="1" applyAlignment="1">
      <alignment horizontal="center"/>
    </xf>
    <xf numFmtId="0" fontId="33" fillId="0" borderId="0" xfId="0" applyFont="1" applyAlignment="1">
      <alignment horizontal="left" vertical="center" wrapText="1"/>
    </xf>
    <xf numFmtId="0" fontId="0" fillId="0" borderId="1" xfId="0" applyFont="1" applyFill="1" applyBorder="1"/>
    <xf numFmtId="0" fontId="15" fillId="0" borderId="7" xfId="0" applyFont="1" applyBorder="1" applyAlignment="1">
      <alignment horizontal="justify" vertical="top" wrapText="1"/>
    </xf>
    <xf numFmtId="0" fontId="0" fillId="0" borderId="0" xfId="0" applyFont="1" applyAlignment="1" applyProtection="1">
      <alignment horizontal="center"/>
      <protection locked="0"/>
    </xf>
    <xf numFmtId="0" fontId="0" fillId="8" borderId="6" xfId="0" applyFont="1" applyFill="1" applyBorder="1" applyAlignment="1" applyProtection="1">
      <alignment horizontal="center"/>
      <protection locked="0"/>
    </xf>
    <xf numFmtId="0" fontId="36" fillId="0" borderId="0" xfId="0" applyFont="1" applyAlignment="1" applyProtection="1">
      <protection locked="0"/>
    </xf>
    <xf numFmtId="0" fontId="33" fillId="3" borderId="2" xfId="0" applyFont="1" applyFill="1" applyBorder="1" applyAlignment="1">
      <alignment horizontal="left" vertical="top" wrapText="1"/>
    </xf>
    <xf numFmtId="0" fontId="7" fillId="0" borderId="3" xfId="0" applyFont="1" applyBorder="1"/>
    <xf numFmtId="0" fontId="7" fillId="0" borderId="4" xfId="0" applyFont="1" applyBorder="1"/>
    <xf numFmtId="0" fontId="29" fillId="0" borderId="0" xfId="0" applyFont="1" applyAlignment="1">
      <alignment horizontal="center" vertical="center"/>
    </xf>
    <xf numFmtId="0" fontId="0" fillId="0" borderId="0" xfId="0" applyFont="1" applyAlignment="1"/>
    <xf numFmtId="0" fontId="34" fillId="0" borderId="0" xfId="0" applyFont="1" applyAlignment="1">
      <alignment horizontal="center" vertical="center"/>
    </xf>
    <xf numFmtId="0" fontId="30" fillId="0" borderId="0" xfId="0" applyFont="1" applyAlignment="1">
      <alignment horizontal="justify" vertical="top"/>
    </xf>
    <xf numFmtId="0" fontId="0" fillId="0" borderId="0" xfId="0" applyFont="1" applyAlignment="1">
      <alignment horizontal="justify" vertical="top"/>
    </xf>
    <xf numFmtId="0" fontId="33" fillId="0" borderId="10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0" xfId="0" applyFont="1" applyBorder="1" applyAlignment="1">
      <alignment horizontal="justify" vertical="top" wrapText="1"/>
    </xf>
    <xf numFmtId="0" fontId="33" fillId="3" borderId="2" xfId="0" applyFont="1" applyFill="1" applyBorder="1" applyAlignment="1">
      <alignment horizontal="left" vertical="center"/>
    </xf>
    <xf numFmtId="0" fontId="33" fillId="3" borderId="4" xfId="0" applyFont="1" applyFill="1" applyBorder="1" applyAlignment="1">
      <alignment horizontal="left" vertical="center"/>
    </xf>
    <xf numFmtId="0" fontId="33" fillId="0" borderId="10" xfId="0" applyFont="1" applyBorder="1" applyAlignment="1">
      <alignment horizontal="left" vertical="top" wrapText="1"/>
    </xf>
    <xf numFmtId="0" fontId="33" fillId="0" borderId="1" xfId="0" applyFont="1" applyBorder="1" applyAlignment="1">
      <alignment horizontal="left" vertical="top" wrapText="1"/>
    </xf>
    <xf numFmtId="0" fontId="7" fillId="0" borderId="8" xfId="0" applyFont="1" applyBorder="1"/>
    <xf numFmtId="0" fontId="32" fillId="0" borderId="0" xfId="0" applyFont="1" applyAlignment="1">
      <alignment horizontal="justify" vertical="top"/>
    </xf>
    <xf numFmtId="0" fontId="6" fillId="0" borderId="0" xfId="0" applyFont="1" applyAlignment="1">
      <alignment horizontal="justify" vertical="top"/>
    </xf>
    <xf numFmtId="0" fontId="5" fillId="3" borderId="2" xfId="0" applyFont="1" applyFill="1" applyBorder="1" applyAlignment="1">
      <alignment horizontal="justify" vertical="top"/>
    </xf>
    <xf numFmtId="0" fontId="5" fillId="3" borderId="4" xfId="0" applyFont="1" applyFill="1" applyBorder="1" applyAlignment="1">
      <alignment horizontal="justify" vertical="top"/>
    </xf>
    <xf numFmtId="0" fontId="10" fillId="0" borderId="0" xfId="0" applyFont="1" applyAlignment="1">
      <alignment horizontal="justify" vertical="top"/>
    </xf>
    <xf numFmtId="0" fontId="2" fillId="0" borderId="0" xfId="0" applyFont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justify" vertical="top"/>
    </xf>
    <xf numFmtId="0" fontId="26" fillId="5" borderId="2" xfId="0" applyFont="1" applyFill="1" applyBorder="1" applyAlignment="1">
      <alignment horizontal="justify" vertical="top"/>
    </xf>
    <xf numFmtId="0" fontId="26" fillId="5" borderId="4" xfId="0" applyFont="1" applyFill="1" applyBorder="1" applyAlignment="1">
      <alignment horizontal="justify" vertical="top"/>
    </xf>
    <xf numFmtId="0" fontId="38" fillId="7" borderId="0" xfId="0" applyFont="1" applyFill="1" applyAlignment="1">
      <alignment horizontal="left" vertical="top"/>
    </xf>
    <xf numFmtId="0" fontId="14" fillId="0" borderId="26" xfId="0" applyFont="1" applyBorder="1" applyAlignment="1">
      <alignment horizontal="left"/>
    </xf>
    <xf numFmtId="0" fontId="28" fillId="5" borderId="28" xfId="0" applyFont="1" applyFill="1" applyBorder="1" applyAlignment="1">
      <alignment horizontal="justify" vertical="top"/>
    </xf>
    <xf numFmtId="0" fontId="28" fillId="5" borderId="29" xfId="0" applyFont="1" applyFill="1" applyBorder="1" applyAlignment="1">
      <alignment horizontal="justify" vertical="top"/>
    </xf>
    <xf numFmtId="0" fontId="26" fillId="5" borderId="8" xfId="0" applyFont="1" applyFill="1" applyBorder="1" applyAlignment="1">
      <alignment horizontal="justify" vertical="top"/>
    </xf>
    <xf numFmtId="0" fontId="27" fillId="0" borderId="31" xfId="0" applyFont="1" applyBorder="1" applyAlignment="1">
      <alignment horizontal="justify" vertical="top"/>
    </xf>
    <xf numFmtId="0" fontId="27" fillId="0" borderId="0" xfId="0" applyFont="1" applyAlignment="1">
      <alignment horizontal="justify" vertical="top"/>
    </xf>
    <xf numFmtId="0" fontId="26" fillId="5" borderId="28" xfId="0" applyFont="1" applyFill="1" applyBorder="1" applyAlignment="1">
      <alignment horizontal="justify" vertical="top"/>
    </xf>
    <xf numFmtId="0" fontId="26" fillId="5" borderId="29" xfId="0" applyFont="1" applyFill="1" applyBorder="1" applyAlignment="1">
      <alignment horizontal="justify" vertical="top"/>
    </xf>
    <xf numFmtId="0" fontId="25" fillId="0" borderId="11" xfId="0" applyFont="1" applyBorder="1" applyAlignment="1">
      <alignment horizontal="justify" vertical="top"/>
    </xf>
    <xf numFmtId="0" fontId="25" fillId="0" borderId="0" xfId="0" applyFont="1" applyAlignment="1">
      <alignment horizontal="justify" vertical="top"/>
    </xf>
    <xf numFmtId="0" fontId="15" fillId="8" borderId="13" xfId="0" applyFont="1" applyFill="1" applyBorder="1" applyAlignment="1" applyProtection="1">
      <alignment horizontal="center" vertical="center"/>
      <protection locked="0"/>
    </xf>
    <xf numFmtId="0" fontId="15" fillId="8" borderId="14" xfId="0" applyFont="1" applyFill="1" applyBorder="1" applyAlignment="1" applyProtection="1">
      <alignment horizontal="center" vertical="center"/>
      <protection locked="0"/>
    </xf>
    <xf numFmtId="0" fontId="15" fillId="8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37" fillId="8" borderId="17" xfId="0" applyFont="1" applyFill="1" applyBorder="1" applyAlignment="1" applyProtection="1">
      <alignment horizontal="center" vertical="center"/>
      <protection locked="0"/>
    </xf>
    <xf numFmtId="0" fontId="37" fillId="8" borderId="18" xfId="0" applyFont="1" applyFill="1" applyBorder="1" applyAlignment="1" applyProtection="1">
      <alignment horizontal="center" vertical="center"/>
      <protection locked="0"/>
    </xf>
    <xf numFmtId="0" fontId="37" fillId="8" borderId="19" xfId="0" applyFont="1" applyFill="1" applyBorder="1" applyAlignment="1" applyProtection="1">
      <alignment horizontal="center" vertical="center"/>
      <protection locked="0"/>
    </xf>
    <xf numFmtId="0" fontId="15" fillId="8" borderId="17" xfId="0" applyFont="1" applyFill="1" applyBorder="1" applyAlignment="1" applyProtection="1">
      <alignment horizontal="center" vertical="center"/>
      <protection locked="0"/>
    </xf>
    <xf numFmtId="0" fontId="15" fillId="8" borderId="18" xfId="0" applyFont="1" applyFill="1" applyBorder="1" applyAlignment="1" applyProtection="1">
      <alignment horizontal="center" vertical="center"/>
      <protection locked="0"/>
    </xf>
    <xf numFmtId="0" fontId="15" fillId="8" borderId="19" xfId="0" applyFont="1" applyFill="1" applyBorder="1" applyAlignment="1" applyProtection="1">
      <alignment horizontal="center" vertical="center"/>
      <protection locked="0"/>
    </xf>
    <xf numFmtId="0" fontId="15" fillId="8" borderId="22" xfId="0" applyFont="1" applyFill="1" applyBorder="1" applyAlignment="1" applyProtection="1">
      <alignment horizontal="center" vertical="center"/>
      <protection locked="0"/>
    </xf>
    <xf numFmtId="0" fontId="15" fillId="8" borderId="23" xfId="0" applyFont="1" applyFill="1" applyBorder="1" applyAlignment="1" applyProtection="1">
      <alignment horizontal="center" vertical="center"/>
      <protection locked="0"/>
    </xf>
    <xf numFmtId="0" fontId="19" fillId="0" borderId="15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tabSelected="1" workbookViewId="0">
      <selection activeCell="C14" sqref="C14"/>
    </sheetView>
  </sheetViews>
  <sheetFormatPr baseColWidth="10" defaultColWidth="14.42578125" defaultRowHeight="15" customHeight="1"/>
  <cols>
    <col min="1" max="1" width="38.7109375" customWidth="1"/>
    <col min="2" max="2" width="15.140625" style="95" customWidth="1"/>
    <col min="3" max="7" width="10.7109375" customWidth="1"/>
    <col min="8" max="14" width="10.7109375" hidden="1" customWidth="1"/>
    <col min="15" max="26" width="10.7109375" customWidth="1"/>
  </cols>
  <sheetData>
    <row r="1" spans="1:8" ht="20.25">
      <c r="A1" s="143" t="s">
        <v>144</v>
      </c>
      <c r="B1" s="144"/>
      <c r="C1" s="144"/>
      <c r="D1" s="144"/>
      <c r="E1" s="144"/>
      <c r="F1" s="1"/>
      <c r="G1" s="1"/>
      <c r="H1" s="1"/>
    </row>
    <row r="2" spans="1:8" ht="18.75">
      <c r="A2" s="145" t="s">
        <v>145</v>
      </c>
      <c r="B2" s="144"/>
      <c r="C2" s="144"/>
      <c r="D2" s="144"/>
      <c r="E2" s="144"/>
      <c r="F2" s="2"/>
      <c r="G2" s="2"/>
      <c r="H2" s="2"/>
    </row>
    <row r="3" spans="1:8">
      <c r="A3" s="3"/>
    </row>
    <row r="4" spans="1:8" ht="15.75">
      <c r="A4" s="77" t="s">
        <v>43</v>
      </c>
      <c r="B4" s="137"/>
    </row>
    <row r="5" spans="1:8" ht="15.75">
      <c r="A5" s="78" t="s">
        <v>44</v>
      </c>
      <c r="B5" s="137"/>
    </row>
    <row r="6" spans="1:8" ht="15.75">
      <c r="A6" s="6" t="s">
        <v>0</v>
      </c>
      <c r="B6" s="137"/>
    </row>
    <row r="7" spans="1:8" ht="15.75">
      <c r="A7" s="78" t="s">
        <v>45</v>
      </c>
      <c r="B7" s="137"/>
    </row>
    <row r="8" spans="1:8" ht="15.75">
      <c r="A8" s="78" t="s">
        <v>46</v>
      </c>
      <c r="B8" s="137"/>
    </row>
    <row r="9" spans="1:8" ht="15.75">
      <c r="A9" s="7"/>
    </row>
    <row r="10" spans="1:8" ht="20.25">
      <c r="A10" s="143" t="s">
        <v>17</v>
      </c>
      <c r="B10" s="144"/>
      <c r="C10" s="144"/>
      <c r="D10" s="144"/>
      <c r="E10" s="144"/>
    </row>
    <row r="11" spans="1:8" ht="15.75">
      <c r="A11" s="9"/>
    </row>
    <row r="12" spans="1:8" ht="15.75">
      <c r="A12" s="151" t="s">
        <v>18</v>
      </c>
      <c r="B12" s="152"/>
      <c r="C12" s="152"/>
      <c r="D12" s="152"/>
      <c r="E12" s="152"/>
      <c r="F12" s="152"/>
      <c r="G12" s="43"/>
      <c r="H12" s="47"/>
    </row>
    <row r="13" spans="1:8">
      <c r="A13" s="11"/>
      <c r="F13" s="10"/>
      <c r="G13" s="44"/>
      <c r="H13" s="46"/>
    </row>
    <row r="14" spans="1:8" ht="15.75">
      <c r="A14" s="79" t="s">
        <v>19</v>
      </c>
    </row>
    <row r="15" spans="1:8">
      <c r="A15" s="11"/>
    </row>
    <row r="16" spans="1:8" ht="15.75">
      <c r="A16" s="80" t="s">
        <v>147</v>
      </c>
      <c r="B16" s="138">
        <v>0</v>
      </c>
    </row>
    <row r="17" spans="1:12">
      <c r="A17" s="11"/>
    </row>
    <row r="18" spans="1:12" ht="15.75">
      <c r="A18" s="80" t="s">
        <v>20</v>
      </c>
      <c r="B18" s="138">
        <v>0</v>
      </c>
    </row>
    <row r="19" spans="1:12" ht="15.75" customHeight="1">
      <c r="A19" s="11"/>
    </row>
    <row r="20" spans="1:12" ht="15.75" customHeight="1">
      <c r="A20" s="80" t="s">
        <v>146</v>
      </c>
      <c r="B20" s="138">
        <v>0</v>
      </c>
    </row>
    <row r="21" spans="1:12" ht="15.75" customHeight="1">
      <c r="A21" s="7"/>
    </row>
    <row r="22" spans="1:12" ht="15.75" customHeight="1">
      <c r="A22" s="9" t="s">
        <v>1</v>
      </c>
      <c r="B22" s="133">
        <f>IF(SUM(B20,B18,B16)&gt;=25,25,SUM(B20,B18,B16))</f>
        <v>0</v>
      </c>
    </row>
    <row r="23" spans="1:12" ht="15.75" customHeight="1">
      <c r="A23" s="11"/>
    </row>
    <row r="24" spans="1:12" ht="13.5" customHeight="1">
      <c r="A24" s="148" t="s">
        <v>21</v>
      </c>
      <c r="B24" s="149"/>
      <c r="C24" s="149"/>
      <c r="D24" s="149"/>
      <c r="E24" s="149"/>
      <c r="F24" s="149"/>
    </row>
    <row r="25" spans="1:12" ht="19.5" customHeight="1">
      <c r="A25" s="150"/>
      <c r="B25" s="149"/>
      <c r="C25" s="149"/>
      <c r="D25" s="149"/>
      <c r="E25" s="149"/>
      <c r="F25" s="149"/>
    </row>
    <row r="26" spans="1:12" ht="15.75" customHeight="1">
      <c r="A26" s="11"/>
      <c r="H26" s="12">
        <v>0</v>
      </c>
      <c r="I26" s="12">
        <v>0</v>
      </c>
      <c r="J26" s="12">
        <v>0</v>
      </c>
      <c r="K26" s="12">
        <v>0</v>
      </c>
      <c r="L26" s="12">
        <v>0</v>
      </c>
    </row>
    <row r="27" spans="1:12" ht="47.25">
      <c r="A27" s="71" t="s">
        <v>22</v>
      </c>
      <c r="B27" s="128">
        <v>0</v>
      </c>
      <c r="H27" s="12">
        <v>4</v>
      </c>
      <c r="I27" s="12">
        <v>3</v>
      </c>
      <c r="J27" s="12">
        <v>2</v>
      </c>
      <c r="K27" s="12">
        <v>1</v>
      </c>
      <c r="L27" s="12">
        <v>5</v>
      </c>
    </row>
    <row r="28" spans="1:12" ht="15.75" customHeight="1">
      <c r="A28" s="11"/>
      <c r="H28" s="12">
        <v>8</v>
      </c>
      <c r="I28" s="12">
        <v>6</v>
      </c>
      <c r="J28" s="12">
        <v>4</v>
      </c>
      <c r="K28" s="12">
        <v>2</v>
      </c>
    </row>
    <row r="29" spans="1:12" ht="47.25">
      <c r="A29" s="81" t="s">
        <v>23</v>
      </c>
      <c r="B29" s="128">
        <v>0</v>
      </c>
      <c r="H29" s="12">
        <v>12</v>
      </c>
      <c r="I29" s="12">
        <v>9</v>
      </c>
      <c r="J29" s="12">
        <v>6</v>
      </c>
      <c r="K29" s="12">
        <v>3</v>
      </c>
    </row>
    <row r="30" spans="1:12" ht="15.75" customHeight="1">
      <c r="A30" s="11"/>
      <c r="H30" s="40">
        <v>16</v>
      </c>
      <c r="I30" s="12">
        <v>12</v>
      </c>
      <c r="J30" s="12">
        <v>8</v>
      </c>
      <c r="K30" s="12">
        <v>4</v>
      </c>
    </row>
    <row r="31" spans="1:12" ht="31.5">
      <c r="A31" s="81" t="s">
        <v>24</v>
      </c>
      <c r="B31" s="128">
        <v>0</v>
      </c>
      <c r="H31" s="40">
        <v>20</v>
      </c>
      <c r="I31" s="12">
        <v>15</v>
      </c>
      <c r="J31" s="12">
        <v>10</v>
      </c>
      <c r="K31" s="12">
        <v>5</v>
      </c>
    </row>
    <row r="32" spans="1:12" ht="15.75" customHeight="1">
      <c r="A32" s="11"/>
      <c r="H32" s="40">
        <v>24</v>
      </c>
      <c r="J32" s="40">
        <v>12</v>
      </c>
      <c r="K32" s="12">
        <v>6</v>
      </c>
    </row>
    <row r="33" spans="1:11" ht="31.5">
      <c r="A33" s="81" t="s">
        <v>25</v>
      </c>
      <c r="B33" s="128">
        <v>0</v>
      </c>
      <c r="H33" s="40">
        <v>28</v>
      </c>
      <c r="J33" s="40">
        <v>14</v>
      </c>
      <c r="K33" s="12">
        <v>7</v>
      </c>
    </row>
    <row r="34" spans="1:11" ht="15.75" customHeight="1">
      <c r="A34" s="13"/>
      <c r="J34" s="40">
        <v>16</v>
      </c>
      <c r="K34" s="12">
        <v>8</v>
      </c>
    </row>
    <row r="35" spans="1:11" ht="15.75" customHeight="1">
      <c r="A35" s="14" t="s">
        <v>1</v>
      </c>
      <c r="B35" s="122">
        <f>IF(SUM(B33,B31,B29,B27)&gt;=10,10,SUM(B33,B31,B29,B27))</f>
        <v>0</v>
      </c>
      <c r="J35" s="40">
        <v>18</v>
      </c>
      <c r="K35" s="12">
        <v>9</v>
      </c>
    </row>
    <row r="36" spans="1:11" ht="15.75" customHeight="1">
      <c r="A36" s="14"/>
      <c r="J36" s="40">
        <v>20</v>
      </c>
      <c r="K36" s="12">
        <v>10</v>
      </c>
    </row>
    <row r="37" spans="1:11" ht="15.75" customHeight="1">
      <c r="A37" s="134" t="s">
        <v>16</v>
      </c>
      <c r="B37" s="123">
        <f>SUM(B35,B22)</f>
        <v>0</v>
      </c>
      <c r="J37" s="40">
        <v>22</v>
      </c>
      <c r="K37" s="12">
        <v>11</v>
      </c>
    </row>
    <row r="38" spans="1:11" ht="15.75" customHeight="1">
      <c r="A38" s="11"/>
      <c r="J38" s="40">
        <v>24</v>
      </c>
      <c r="K38" s="12">
        <v>12</v>
      </c>
    </row>
    <row r="39" spans="1:11" ht="15" customHeight="1">
      <c r="A39" s="140" t="s">
        <v>26</v>
      </c>
      <c r="B39" s="141"/>
      <c r="C39" s="141"/>
      <c r="D39" s="142"/>
      <c r="E39" s="16"/>
      <c r="F39" s="10"/>
      <c r="G39" s="10"/>
      <c r="H39" s="16"/>
      <c r="J39" s="40">
        <v>26</v>
      </c>
      <c r="K39" s="12">
        <v>13</v>
      </c>
    </row>
    <row r="40" spans="1:11" ht="15.75" customHeight="1">
      <c r="A40" s="11"/>
      <c r="K40" s="12">
        <v>14</v>
      </c>
    </row>
    <row r="41" spans="1:11" ht="31.5" customHeight="1">
      <c r="A41" s="153" t="s">
        <v>27</v>
      </c>
      <c r="B41" s="154"/>
      <c r="C41" s="154"/>
      <c r="D41" s="154"/>
      <c r="E41" s="154"/>
      <c r="F41" s="154"/>
      <c r="K41" s="12">
        <v>15</v>
      </c>
    </row>
    <row r="42" spans="1:11" ht="15.75" customHeight="1">
      <c r="A42" s="11"/>
      <c r="K42" s="40">
        <v>16</v>
      </c>
    </row>
    <row r="43" spans="1:11" ht="31.5">
      <c r="A43" s="71" t="s">
        <v>28</v>
      </c>
      <c r="B43" s="128">
        <v>0</v>
      </c>
      <c r="K43" s="40">
        <v>17</v>
      </c>
    </row>
    <row r="44" spans="1:11" ht="15.75" customHeight="1">
      <c r="A44" s="11"/>
      <c r="K44" s="40">
        <v>18</v>
      </c>
    </row>
    <row r="45" spans="1:11" ht="31.5">
      <c r="A45" s="81" t="s">
        <v>29</v>
      </c>
      <c r="B45" s="128">
        <v>0</v>
      </c>
      <c r="K45" s="40">
        <v>19</v>
      </c>
    </row>
    <row r="46" spans="1:11" ht="15.75" customHeight="1">
      <c r="A46" s="11"/>
      <c r="K46" s="40">
        <v>20</v>
      </c>
    </row>
    <row r="47" spans="1:11" ht="31.5">
      <c r="A47" s="81" t="s">
        <v>30</v>
      </c>
      <c r="B47" s="128">
        <v>0</v>
      </c>
      <c r="K47" s="40">
        <v>21</v>
      </c>
    </row>
    <row r="48" spans="1:11" ht="15.75" customHeight="1">
      <c r="A48" s="13"/>
      <c r="K48" s="40">
        <v>22</v>
      </c>
    </row>
    <row r="49" spans="1:26" ht="15.75" customHeight="1">
      <c r="A49" s="14" t="s">
        <v>3</v>
      </c>
      <c r="B49" s="124">
        <f>IF(SUM(B47,B45,B43)&gt;=20,20,SUM(B47,B45,B43))</f>
        <v>0</v>
      </c>
      <c r="K49" s="40">
        <v>23</v>
      </c>
    </row>
    <row r="50" spans="1:26" ht="15.75" customHeight="1">
      <c r="K50" s="40">
        <v>24</v>
      </c>
    </row>
    <row r="51" spans="1:26" ht="15.75" customHeight="1">
      <c r="A51" s="73" t="s">
        <v>31</v>
      </c>
      <c r="K51" s="40">
        <v>25</v>
      </c>
    </row>
    <row r="52" spans="1:26" ht="15.75" customHeight="1">
      <c r="A52" s="11"/>
    </row>
    <row r="53" spans="1:26" ht="31.5">
      <c r="A53" s="82" t="s">
        <v>32</v>
      </c>
      <c r="B53" s="128">
        <v>0</v>
      </c>
      <c r="L53" s="12">
        <v>0</v>
      </c>
    </row>
    <row r="54" spans="1:26" ht="15.75" customHeight="1">
      <c r="A54" s="7"/>
      <c r="L54" s="12">
        <v>5</v>
      </c>
    </row>
    <row r="55" spans="1:26" ht="15.75" customHeight="1">
      <c r="A55" s="9" t="s">
        <v>1</v>
      </c>
      <c r="B55" s="124">
        <f>B53</f>
        <v>0</v>
      </c>
    </row>
    <row r="56" spans="1:26" ht="15.75" customHeight="1"/>
    <row r="57" spans="1:26" ht="15.75" customHeight="1">
      <c r="A57" s="9"/>
    </row>
    <row r="58" spans="1:26" ht="15.75" customHeight="1">
      <c r="A58" s="17" t="s">
        <v>12</v>
      </c>
      <c r="B58" s="123">
        <f>SUM(B49,B55)</f>
        <v>0</v>
      </c>
    </row>
    <row r="59" spans="1:26" ht="15.75" customHeight="1">
      <c r="A59" s="11"/>
    </row>
    <row r="60" spans="1:26" ht="15.75" customHeight="1">
      <c r="A60" s="11"/>
    </row>
    <row r="61" spans="1:26" ht="15.75" customHeight="1">
      <c r="A61" s="140" t="s">
        <v>33</v>
      </c>
      <c r="B61" s="141"/>
      <c r="C61" s="141"/>
      <c r="D61" s="142"/>
      <c r="E61" s="16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5.75" customHeight="1"/>
    <row r="63" spans="1:26" ht="53.25" customHeight="1">
      <c r="A63" s="146" t="s">
        <v>34</v>
      </c>
      <c r="B63" s="147"/>
      <c r="C63" s="147"/>
      <c r="D63" s="147"/>
      <c r="E63" s="147"/>
    </row>
    <row r="64" spans="1:26" ht="15.75" customHeight="1">
      <c r="A64" s="11"/>
    </row>
    <row r="65" spans="1:26" ht="47.25">
      <c r="A65" s="81" t="s">
        <v>35</v>
      </c>
      <c r="B65" s="128">
        <v>0</v>
      </c>
    </row>
    <row r="66" spans="1:26" ht="15.75" customHeight="1">
      <c r="A66" s="11"/>
    </row>
    <row r="67" spans="1:26" ht="47.25">
      <c r="A67" s="81" t="s">
        <v>36</v>
      </c>
      <c r="B67" s="128">
        <v>0</v>
      </c>
    </row>
    <row r="68" spans="1:26" ht="15.75" customHeight="1">
      <c r="A68" s="11"/>
    </row>
    <row r="69" spans="1:26" ht="31.5">
      <c r="A69" s="81" t="s">
        <v>37</v>
      </c>
      <c r="B69" s="128">
        <v>0</v>
      </c>
    </row>
    <row r="70" spans="1:26" ht="15.75" customHeight="1">
      <c r="A70" s="7"/>
    </row>
    <row r="71" spans="1:26" ht="15.75" customHeight="1">
      <c r="A71" s="17" t="s">
        <v>13</v>
      </c>
      <c r="B71" s="123">
        <f>IF(SUM(B69,B67,B65)&gt;=25,25,SUM(B69,B67,B65))</f>
        <v>0</v>
      </c>
    </row>
    <row r="72" spans="1:26" s="41" customFormat="1" ht="15.75" customHeight="1">
      <c r="A72" s="17"/>
      <c r="B72" s="125"/>
    </row>
    <row r="73" spans="1:26" s="41" customFormat="1" ht="15.75" customHeight="1">
      <c r="A73" s="17"/>
      <c r="B73" s="125"/>
    </row>
    <row r="74" spans="1:26" s="41" customFormat="1" ht="15.75" customHeight="1">
      <c r="A74" s="17"/>
      <c r="B74" s="125"/>
    </row>
    <row r="75" spans="1:26" s="41" customFormat="1" ht="15.75" customHeight="1">
      <c r="A75" s="17"/>
      <c r="B75" s="125"/>
    </row>
    <row r="76" spans="1:26" ht="15.75" customHeight="1">
      <c r="A76" s="9"/>
    </row>
    <row r="77" spans="1:26" ht="15.75" customHeight="1">
      <c r="A77" s="140" t="s">
        <v>38</v>
      </c>
      <c r="B77" s="141"/>
      <c r="C77" s="141"/>
      <c r="D77" s="142"/>
      <c r="E77" s="16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5.75" customHeight="1">
      <c r="A78" s="9"/>
    </row>
    <row r="79" spans="1:26" ht="31.5">
      <c r="A79" s="70" t="s">
        <v>39</v>
      </c>
      <c r="B79" s="128">
        <v>0</v>
      </c>
      <c r="L79" s="12">
        <v>0</v>
      </c>
    </row>
    <row r="80" spans="1:26" ht="15.75" customHeight="1">
      <c r="A80" s="11"/>
      <c r="L80" s="12">
        <v>10</v>
      </c>
    </row>
    <row r="81" spans="1:2" ht="47.25">
      <c r="A81" s="81" t="s">
        <v>40</v>
      </c>
      <c r="B81" s="128">
        <v>0</v>
      </c>
    </row>
    <row r="82" spans="1:2" ht="15.75" customHeight="1">
      <c r="A82" s="9"/>
    </row>
    <row r="83" spans="1:2" ht="47.25">
      <c r="A83" s="70" t="s">
        <v>41</v>
      </c>
      <c r="B83" s="128">
        <v>0</v>
      </c>
    </row>
    <row r="84" spans="1:2" ht="15.75" customHeight="1">
      <c r="A84" s="9"/>
    </row>
    <row r="85" spans="1:2" ht="15.75" customHeight="1">
      <c r="A85" s="17" t="s">
        <v>14</v>
      </c>
      <c r="B85" s="123">
        <f>IF(SUM(B79,B81,B83)&gt;=15,15,SUM(B79,B81,B83))</f>
        <v>0</v>
      </c>
    </row>
    <row r="86" spans="1:2" ht="15.75" customHeight="1">
      <c r="A86" s="9"/>
    </row>
    <row r="87" spans="1:2" ht="15.75" customHeight="1">
      <c r="A87" s="7"/>
    </row>
    <row r="88" spans="1:2" ht="37.5">
      <c r="A88" s="75" t="s">
        <v>42</v>
      </c>
      <c r="B88" s="19">
        <f>SUM(B37,B58,B71,B85)</f>
        <v>0</v>
      </c>
    </row>
    <row r="89" spans="1:2" ht="15.75" customHeight="1">
      <c r="A89" s="20"/>
      <c r="B89" s="21"/>
    </row>
    <row r="90" spans="1:2" ht="15.75" customHeight="1"/>
    <row r="91" spans="1:2" ht="15.75" customHeight="1"/>
    <row r="92" spans="1:2" ht="15.75" customHeight="1"/>
    <row r="93" spans="1:2" ht="15.75" customHeight="1"/>
    <row r="94" spans="1:2" ht="15.75" customHeight="1"/>
    <row r="95" spans="1:2" ht="15.75" customHeight="1"/>
    <row r="96" spans="1:2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sheetProtection algorithmName="SHA-512" hashValue="nyXOlxTnm5moa3ijhF58SuvgAF6XwbWkInWnvhZmhJyd/8WJAAPbXvRlEHbvHTJgQ1H5UrqRQ1uLGcq3IwFxqQ==" saltValue="ON3agkKGT8/GsM2cG2YdrQ==" spinCount="100000" sheet="1" objects="1" scenarios="1"/>
  <mergeCells count="10">
    <mergeCell ref="A61:D61"/>
    <mergeCell ref="A77:D77"/>
    <mergeCell ref="A1:E1"/>
    <mergeCell ref="A2:E2"/>
    <mergeCell ref="A10:E10"/>
    <mergeCell ref="A39:D39"/>
    <mergeCell ref="A63:E63"/>
    <mergeCell ref="A24:F25"/>
    <mergeCell ref="A12:F12"/>
    <mergeCell ref="A41:F41"/>
  </mergeCells>
  <dataValidations count="15">
    <dataValidation type="list" allowBlank="1" showErrorMessage="1" sqref="B27" xr:uid="{00000000-0002-0000-0000-000000000000}">
      <formula1>$H$26:$H$29</formula1>
    </dataValidation>
    <dataValidation type="list" allowBlank="1" showErrorMessage="1" sqref="B33" xr:uid="{00000000-0002-0000-0000-000001000000}">
      <formula1>$K$26:$K$36</formula1>
    </dataValidation>
    <dataValidation type="list" allowBlank="1" showErrorMessage="1" sqref="B79" xr:uid="{00000000-0002-0000-0000-000002000000}">
      <formula1>$L$79:$L$80</formula1>
    </dataValidation>
    <dataValidation type="list" allowBlank="1" showErrorMessage="1" sqref="B31" xr:uid="{00000000-0002-0000-0000-000003000000}">
      <formula1>$J$26:$J$31</formula1>
    </dataValidation>
    <dataValidation type="list" allowBlank="1" showErrorMessage="1" sqref="B69 B81" xr:uid="{00000000-0002-0000-0000-000004000000}">
      <formula1>$L$26:$L$27</formula1>
    </dataValidation>
    <dataValidation type="list" allowBlank="1" showErrorMessage="1" sqref="B29" xr:uid="{00000000-0002-0000-0000-000005000000}">
      <formula1>$I$26:$I$30</formula1>
    </dataValidation>
    <dataValidation type="list" allowBlank="1" showErrorMessage="1" sqref="B53 B83" xr:uid="{00000000-0002-0000-0000-000006000000}">
      <formula1>$L$53:$L$54</formula1>
    </dataValidation>
    <dataValidation type="list" allowBlank="1" showInputMessage="1" showErrorMessage="1" prompt="Multipliqui el número d'obres premiades per 2_x000a_" sqref="B47" xr:uid="{00000000-0002-0000-0000-000007000000}">
      <formula1>$H$26:$H$31</formula1>
    </dataValidation>
    <dataValidation type="list" allowBlank="1" showErrorMessage="1" sqref="B67" xr:uid="{00000000-0002-0000-0000-000008000000}">
      <formula1>$I$26:$I$31</formula1>
    </dataValidation>
    <dataValidation type="list" allowBlank="1" showErrorMessage="1" sqref="B20" xr:uid="{00000000-0002-0000-0000-000009000000}">
      <formula1>$K$26:$K$51</formula1>
    </dataValidation>
    <dataValidation type="list" allowBlank="1" showInputMessage="1" showErrorMessage="1" sqref="B45" xr:uid="{00000000-0002-0000-0000-00000A000000}">
      <formula1>$J$26:$J$36</formula1>
    </dataValidation>
    <dataValidation type="list" allowBlank="1" showErrorMessage="1" sqref="B65" xr:uid="{00000000-0002-0000-0000-00000B000000}">
      <formula1>$K$26:$K$41</formula1>
    </dataValidation>
    <dataValidation type="list" allowBlank="1" showInputMessage="1" showErrorMessage="1" sqref="B16" xr:uid="{00000000-0002-0000-0000-00000C000000}">
      <formula1>$H$26:$H$33</formula1>
    </dataValidation>
    <dataValidation type="list" allowBlank="1" showErrorMessage="1" sqref="B18" xr:uid="{00000000-0002-0000-0000-00000D000000}">
      <formula1>$J$26:$J$39</formula1>
    </dataValidation>
    <dataValidation type="list" allowBlank="1" showInputMessage="1" showErrorMessage="1" prompt="Introdueix un número entre 0 i_x000a_ 10" sqref="B43" xr:uid="{00000000-0002-0000-0000-00000E000000}">
      <formula1>$K$26:$K$46</formula1>
    </dataValidation>
  </dataValidations>
  <pageMargins left="0.25" right="0.25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1003"/>
  <sheetViews>
    <sheetView workbookViewId="0">
      <selection activeCell="A3" sqref="A3"/>
    </sheetView>
  </sheetViews>
  <sheetFormatPr baseColWidth="10" defaultColWidth="14.42578125" defaultRowHeight="15" customHeight="1"/>
  <cols>
    <col min="1" max="1" width="42.5703125" customWidth="1"/>
    <col min="2" max="2" width="15.140625" style="96" customWidth="1"/>
    <col min="3" max="4" width="10.7109375" customWidth="1"/>
    <col min="5" max="5" width="14.140625" customWidth="1"/>
    <col min="6" max="7" width="10.7109375" customWidth="1"/>
    <col min="8" max="13" width="10.7109375" hidden="1" customWidth="1"/>
    <col min="14" max="25" width="10.7109375" customWidth="1"/>
    <col min="26" max="30" width="10.7109375" hidden="1" customWidth="1"/>
    <col min="31" max="44" width="10.7109375" customWidth="1"/>
  </cols>
  <sheetData>
    <row r="1" spans="1:26" ht="20.25">
      <c r="A1" s="143" t="s">
        <v>144</v>
      </c>
      <c r="B1" s="143"/>
      <c r="C1" s="143"/>
      <c r="D1" s="143"/>
      <c r="E1" s="41"/>
      <c r="F1" s="1"/>
      <c r="G1" s="1"/>
      <c r="H1" s="1"/>
    </row>
    <row r="2" spans="1:26" ht="20.25">
      <c r="A2" s="161" t="s">
        <v>145</v>
      </c>
      <c r="B2" s="161"/>
      <c r="C2" s="161"/>
      <c r="D2" s="161"/>
      <c r="E2" s="41"/>
      <c r="F2" s="1"/>
      <c r="G2" s="1"/>
      <c r="H2" s="1"/>
    </row>
    <row r="3" spans="1:26" ht="20.25">
      <c r="A3" s="3"/>
      <c r="F3" s="1"/>
      <c r="G3" s="1"/>
      <c r="H3" s="1"/>
      <c r="Z3" s="46"/>
    </row>
    <row r="4" spans="1:26" ht="15.75">
      <c r="A4" s="77" t="s">
        <v>143</v>
      </c>
      <c r="B4" s="127"/>
      <c r="X4" s="43"/>
      <c r="Y4" s="43"/>
      <c r="Z4" s="47"/>
    </row>
    <row r="5" spans="1:26" ht="15.75">
      <c r="A5" s="78" t="s">
        <v>44</v>
      </c>
      <c r="B5" s="127"/>
      <c r="S5" s="11"/>
      <c r="X5" s="10"/>
      <c r="Y5" s="44"/>
      <c r="Z5" s="46"/>
    </row>
    <row r="6" spans="1:26" ht="15.75">
      <c r="A6" s="6" t="s">
        <v>0</v>
      </c>
      <c r="B6" s="127"/>
      <c r="S6" s="17"/>
    </row>
    <row r="7" spans="1:26" ht="15.75">
      <c r="A7" s="78" t="s">
        <v>45</v>
      </c>
      <c r="B7" s="127"/>
      <c r="S7" s="11"/>
    </row>
    <row r="8" spans="1:26" ht="15.75">
      <c r="A8" s="78" t="s">
        <v>46</v>
      </c>
      <c r="B8" s="127"/>
      <c r="S8" s="8"/>
      <c r="T8" s="10"/>
    </row>
    <row r="9" spans="1:26" ht="15.75">
      <c r="A9" s="7"/>
      <c r="S9" s="11"/>
    </row>
    <row r="10" spans="1:26" ht="33.75" customHeight="1">
      <c r="A10" s="156" t="s">
        <v>47</v>
      </c>
      <c r="B10" s="157"/>
      <c r="C10" s="157"/>
      <c r="D10" s="157"/>
      <c r="E10" s="8"/>
      <c r="S10" s="8"/>
      <c r="T10" s="10"/>
    </row>
    <row r="11" spans="1:26" ht="15.75">
      <c r="A11" s="8"/>
      <c r="B11" s="126"/>
      <c r="C11" s="8"/>
      <c r="D11" s="8"/>
      <c r="E11" s="8"/>
      <c r="S11" s="8"/>
      <c r="T11" s="10"/>
    </row>
    <row r="12" spans="1:26" ht="15.75" customHeight="1">
      <c r="A12" s="143" t="s">
        <v>48</v>
      </c>
      <c r="B12" s="143"/>
      <c r="C12" s="143"/>
      <c r="D12" s="143"/>
      <c r="E12" s="41"/>
      <c r="S12" s="11"/>
    </row>
    <row r="13" spans="1:26" ht="15.75" customHeight="1">
      <c r="A13" s="11"/>
      <c r="S13" s="8"/>
      <c r="T13" s="10"/>
    </row>
    <row r="14" spans="1:26" ht="30.75" customHeight="1">
      <c r="A14" s="158" t="s">
        <v>49</v>
      </c>
      <c r="B14" s="159"/>
      <c r="C14" s="159"/>
      <c r="D14" s="159"/>
      <c r="E14" s="45"/>
      <c r="S14" s="8"/>
      <c r="T14" s="10"/>
    </row>
    <row r="15" spans="1:26" ht="15.75" customHeight="1">
      <c r="A15" s="11"/>
      <c r="E15" s="46"/>
      <c r="S15" s="8"/>
      <c r="T15" s="10"/>
    </row>
    <row r="16" spans="1:26" ht="15.75" customHeight="1">
      <c r="A16" s="150" t="s">
        <v>50</v>
      </c>
      <c r="B16" s="149"/>
      <c r="C16" s="149"/>
      <c r="D16" s="149"/>
      <c r="S16" s="7"/>
      <c r="T16" s="10"/>
    </row>
    <row r="17" spans="1:30" ht="22.5" customHeight="1">
      <c r="A17" s="150"/>
      <c r="B17" s="149"/>
      <c r="C17" s="149"/>
      <c r="D17" s="149"/>
      <c r="S17" s="9"/>
      <c r="T17" s="10"/>
    </row>
    <row r="18" spans="1:30" ht="15.75" customHeight="1">
      <c r="A18" s="11"/>
      <c r="H18" s="12">
        <v>0</v>
      </c>
      <c r="I18" s="12">
        <v>0</v>
      </c>
      <c r="J18" s="12">
        <v>0</v>
      </c>
      <c r="K18" s="12">
        <v>0</v>
      </c>
      <c r="L18" s="12">
        <v>0</v>
      </c>
      <c r="S18" s="11"/>
    </row>
    <row r="19" spans="1:30" ht="31.5">
      <c r="A19" s="71" t="s">
        <v>22</v>
      </c>
      <c r="B19" s="128">
        <v>12</v>
      </c>
      <c r="H19" s="12">
        <v>4</v>
      </c>
      <c r="I19" s="12">
        <v>3</v>
      </c>
      <c r="J19" s="12">
        <v>2</v>
      </c>
      <c r="K19" s="12">
        <v>1</v>
      </c>
      <c r="L19" s="12">
        <v>5</v>
      </c>
    </row>
    <row r="20" spans="1:30" ht="18" customHeight="1">
      <c r="A20" s="11"/>
      <c r="H20" s="12">
        <v>8</v>
      </c>
      <c r="I20" s="12">
        <v>6</v>
      </c>
      <c r="J20" s="12">
        <v>4</v>
      </c>
      <c r="K20" s="12">
        <v>2</v>
      </c>
    </row>
    <row r="21" spans="1:30" ht="47.25">
      <c r="A21" s="71" t="s">
        <v>51</v>
      </c>
      <c r="B21" s="128">
        <v>12</v>
      </c>
      <c r="H21" s="12">
        <v>12</v>
      </c>
      <c r="I21" s="12">
        <v>9</v>
      </c>
      <c r="J21" s="12">
        <v>6</v>
      </c>
      <c r="K21" s="12">
        <v>3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</row>
    <row r="22" spans="1:30" ht="15.75" customHeight="1">
      <c r="A22" s="11"/>
      <c r="I22" s="12">
        <v>12</v>
      </c>
      <c r="J22" s="12">
        <v>8</v>
      </c>
      <c r="K22" s="12">
        <v>4</v>
      </c>
      <c r="Z22" s="12">
        <v>4</v>
      </c>
      <c r="AA22" s="12">
        <v>3</v>
      </c>
      <c r="AB22" s="12">
        <v>2</v>
      </c>
      <c r="AC22" s="12">
        <v>1</v>
      </c>
      <c r="AD22" s="12">
        <v>5</v>
      </c>
    </row>
    <row r="23" spans="1:30" ht="31.5">
      <c r="A23" s="71" t="s">
        <v>52</v>
      </c>
      <c r="B23" s="128">
        <v>2</v>
      </c>
      <c r="I23" s="12">
        <v>15</v>
      </c>
      <c r="J23" s="12">
        <v>10</v>
      </c>
      <c r="K23" s="12">
        <v>5</v>
      </c>
      <c r="Z23" s="12">
        <v>8</v>
      </c>
      <c r="AA23" s="12">
        <v>6</v>
      </c>
      <c r="AB23" s="12">
        <v>4</v>
      </c>
      <c r="AC23" s="12">
        <v>2</v>
      </c>
    </row>
    <row r="24" spans="1:30" ht="15.75" customHeight="1">
      <c r="A24" s="11"/>
      <c r="K24" s="12">
        <v>6</v>
      </c>
      <c r="Z24" s="12">
        <v>12</v>
      </c>
      <c r="AA24" s="12">
        <v>9</v>
      </c>
      <c r="AB24" s="12">
        <v>6</v>
      </c>
      <c r="AC24" s="12">
        <v>3</v>
      </c>
    </row>
    <row r="25" spans="1:30" ht="31.5">
      <c r="A25" s="71" t="s">
        <v>25</v>
      </c>
      <c r="B25" s="128">
        <v>4</v>
      </c>
      <c r="K25" s="12">
        <v>7</v>
      </c>
      <c r="AA25" s="12">
        <v>12</v>
      </c>
      <c r="AB25" s="12">
        <v>8</v>
      </c>
      <c r="AC25" s="12">
        <v>4</v>
      </c>
    </row>
    <row r="26" spans="1:30" ht="15.75" customHeight="1">
      <c r="A26" s="13"/>
      <c r="K26" s="12">
        <v>8</v>
      </c>
      <c r="AA26" s="12">
        <v>15</v>
      </c>
      <c r="AB26" s="12">
        <v>10</v>
      </c>
      <c r="AC26" s="12">
        <v>5</v>
      </c>
    </row>
    <row r="27" spans="1:30" ht="15.75" customHeight="1">
      <c r="A27" s="14" t="s">
        <v>1</v>
      </c>
      <c r="B27" s="129">
        <f>IF(SUM(B25,B23,B21,B19)&gt;=10,10,SUM(B25,B23,B21,B19))</f>
        <v>10</v>
      </c>
      <c r="K27" s="12">
        <v>9</v>
      </c>
      <c r="AC27" s="12">
        <v>6</v>
      </c>
    </row>
    <row r="28" spans="1:30" ht="15.75" customHeight="1">
      <c r="A28" s="14"/>
      <c r="K28" s="12">
        <v>10</v>
      </c>
      <c r="AC28" s="12">
        <v>7</v>
      </c>
    </row>
    <row r="29" spans="1:30" ht="15.75" customHeight="1">
      <c r="A29" s="15" t="s">
        <v>16</v>
      </c>
      <c r="B29" s="130">
        <f>SUM(B27,T17)</f>
        <v>10</v>
      </c>
      <c r="K29" s="12">
        <v>11</v>
      </c>
      <c r="AC29" s="12">
        <v>8</v>
      </c>
    </row>
    <row r="30" spans="1:30" ht="15.75" customHeight="1">
      <c r="A30" s="11"/>
      <c r="K30" s="12">
        <v>12</v>
      </c>
      <c r="AC30" s="12">
        <v>9</v>
      </c>
    </row>
    <row r="31" spans="1:30" ht="15.75" customHeight="1">
      <c r="A31" s="140" t="s">
        <v>26</v>
      </c>
      <c r="B31" s="141"/>
      <c r="C31" s="141"/>
      <c r="D31" s="155"/>
      <c r="E31" s="10"/>
      <c r="F31" s="10"/>
      <c r="G31" s="10"/>
      <c r="H31" s="135"/>
      <c r="K31" s="12">
        <v>13</v>
      </c>
      <c r="AC31" s="12">
        <v>10</v>
      </c>
    </row>
    <row r="32" spans="1:30" ht="15.75" customHeight="1">
      <c r="A32" s="11"/>
      <c r="H32" s="46"/>
      <c r="K32" s="12">
        <v>14</v>
      </c>
      <c r="AC32" s="12">
        <v>11</v>
      </c>
    </row>
    <row r="33" spans="1:12" ht="33.75" customHeight="1">
      <c r="A33" s="153" t="s">
        <v>53</v>
      </c>
      <c r="B33" s="154"/>
      <c r="C33" s="154"/>
      <c r="D33" s="154"/>
      <c r="K33" s="12">
        <v>15</v>
      </c>
    </row>
    <row r="34" spans="1:12" ht="15.75" customHeight="1">
      <c r="A34" s="11"/>
    </row>
    <row r="35" spans="1:12" ht="15.75">
      <c r="A35" s="72" t="s">
        <v>54</v>
      </c>
      <c r="B35" s="128">
        <v>5</v>
      </c>
    </row>
    <row r="36" spans="1:12" ht="15.75" customHeight="1">
      <c r="A36" s="11"/>
    </row>
    <row r="37" spans="1:12" ht="31.5">
      <c r="A37" s="71" t="s">
        <v>29</v>
      </c>
      <c r="B37" s="128">
        <v>10</v>
      </c>
    </row>
    <row r="38" spans="1:12" ht="15.75" customHeight="1">
      <c r="A38" s="11" t="s">
        <v>2</v>
      </c>
    </row>
    <row r="39" spans="1:12" ht="31.5">
      <c r="A39" s="71" t="s">
        <v>55</v>
      </c>
      <c r="B39" s="128">
        <v>5</v>
      </c>
    </row>
    <row r="40" spans="1:12" ht="15.75" customHeight="1">
      <c r="A40" s="13"/>
    </row>
    <row r="41" spans="1:12" ht="15.75" customHeight="1">
      <c r="A41" s="14" t="s">
        <v>3</v>
      </c>
      <c r="B41" s="131">
        <f>IF(SUM(B39,B37,B35)&gt;=20,20,SUM(B39,B37,B35))</f>
        <v>20</v>
      </c>
    </row>
    <row r="42" spans="1:12" s="41" customFormat="1" ht="15.75" customHeight="1">
      <c r="A42" s="15"/>
      <c r="B42" s="132"/>
    </row>
    <row r="43" spans="1:12" s="41" customFormat="1" ht="15.75" customHeight="1">
      <c r="A43" s="15"/>
      <c r="B43" s="132"/>
    </row>
    <row r="44" spans="1:12" ht="15.75" customHeight="1"/>
    <row r="45" spans="1:12" ht="15.75" customHeight="1">
      <c r="A45" s="73" t="s">
        <v>56</v>
      </c>
    </row>
    <row r="46" spans="1:12" ht="15.75" customHeight="1">
      <c r="A46" s="11"/>
    </row>
    <row r="47" spans="1:12" ht="31.5">
      <c r="A47" s="74" t="s">
        <v>32</v>
      </c>
      <c r="B47" s="128">
        <v>5</v>
      </c>
      <c r="L47" s="12">
        <v>0</v>
      </c>
    </row>
    <row r="48" spans="1:12" ht="15.75" customHeight="1">
      <c r="A48" s="7"/>
      <c r="L48" s="12">
        <v>5</v>
      </c>
    </row>
    <row r="49" spans="1:44" ht="15.75" customHeight="1">
      <c r="A49" s="9" t="s">
        <v>1</v>
      </c>
      <c r="B49" s="131">
        <f>B47</f>
        <v>5</v>
      </c>
    </row>
    <row r="50" spans="1:44" ht="15.75" customHeight="1"/>
    <row r="51" spans="1:44" ht="15.75" customHeight="1">
      <c r="A51" s="9"/>
    </row>
    <row r="52" spans="1:44" ht="15.75" customHeight="1">
      <c r="A52" s="17" t="s">
        <v>12</v>
      </c>
      <c r="B52" s="130">
        <f>SUM(B41,B49)</f>
        <v>25</v>
      </c>
    </row>
    <row r="53" spans="1:44" ht="15.75" customHeight="1">
      <c r="A53" s="11"/>
    </row>
    <row r="54" spans="1:44" ht="15.75" customHeight="1">
      <c r="A54" s="11"/>
    </row>
    <row r="55" spans="1:44" ht="15.75" customHeight="1">
      <c r="A55" s="140" t="s">
        <v>33</v>
      </c>
      <c r="B55" s="141"/>
      <c r="C55" s="141"/>
      <c r="D55" s="155"/>
      <c r="E55" s="10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</row>
    <row r="56" spans="1:44" ht="15.75" customHeight="1"/>
    <row r="57" spans="1:44" ht="67.5" customHeight="1">
      <c r="A57" s="146" t="s">
        <v>34</v>
      </c>
      <c r="B57" s="160"/>
      <c r="C57" s="160"/>
      <c r="D57" s="160"/>
      <c r="E57" s="41"/>
    </row>
    <row r="58" spans="1:44" ht="15.75" customHeight="1">
      <c r="A58" s="11"/>
    </row>
    <row r="59" spans="1:44" ht="47.25">
      <c r="A59" s="71" t="s">
        <v>35</v>
      </c>
      <c r="B59" s="128">
        <v>11</v>
      </c>
    </row>
    <row r="60" spans="1:44" ht="15.75" customHeight="1">
      <c r="A60" s="11"/>
    </row>
    <row r="61" spans="1:44" ht="47.25">
      <c r="A61" s="71" t="s">
        <v>36</v>
      </c>
      <c r="B61" s="128">
        <v>15</v>
      </c>
    </row>
    <row r="62" spans="1:44" ht="15.75" customHeight="1">
      <c r="A62" s="11"/>
    </row>
    <row r="63" spans="1:44" ht="31.5">
      <c r="A63" s="71" t="s">
        <v>37</v>
      </c>
      <c r="B63" s="128">
        <v>5</v>
      </c>
    </row>
    <row r="64" spans="1:44" ht="15.75" customHeight="1">
      <c r="A64" s="7"/>
    </row>
    <row r="65" spans="1:44" ht="15.75" customHeight="1">
      <c r="A65" s="17" t="s">
        <v>13</v>
      </c>
      <c r="B65" s="130">
        <f>IF(SUM(B63,B61,B59)&gt;=25,25,SUM(B63,B61,B59))</f>
        <v>25</v>
      </c>
    </row>
    <row r="66" spans="1:44" ht="15.75" customHeight="1">
      <c r="A66" s="9"/>
    </row>
    <row r="67" spans="1:44" ht="15.75" customHeight="1">
      <c r="A67" s="140" t="s">
        <v>38</v>
      </c>
      <c r="B67" s="141"/>
      <c r="C67" s="141"/>
      <c r="D67" s="155"/>
      <c r="E67" s="10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</row>
    <row r="68" spans="1:44" ht="15.75" customHeight="1">
      <c r="A68" s="9"/>
    </row>
    <row r="69" spans="1:44" ht="31.5">
      <c r="A69" s="71" t="s">
        <v>39</v>
      </c>
      <c r="B69" s="128">
        <v>10</v>
      </c>
      <c r="L69" s="12">
        <v>0</v>
      </c>
      <c r="M69">
        <v>0</v>
      </c>
    </row>
    <row r="70" spans="1:44" ht="15.75" customHeight="1">
      <c r="A70" s="11"/>
      <c r="L70" s="12">
        <v>10</v>
      </c>
      <c r="M70">
        <v>5</v>
      </c>
    </row>
    <row r="71" spans="1:44" ht="31.5">
      <c r="A71" s="71" t="s">
        <v>40</v>
      </c>
      <c r="B71" s="128">
        <v>5</v>
      </c>
    </row>
    <row r="72" spans="1:44" ht="15.75" customHeight="1">
      <c r="A72" s="9"/>
    </row>
    <row r="73" spans="1:44" ht="31.5">
      <c r="A73" s="71" t="s">
        <v>41</v>
      </c>
      <c r="B73" s="128">
        <v>5</v>
      </c>
    </row>
    <row r="74" spans="1:44" ht="15.75" customHeight="1">
      <c r="A74" s="9"/>
    </row>
    <row r="75" spans="1:44" ht="15.75" customHeight="1">
      <c r="A75" s="17" t="s">
        <v>14</v>
      </c>
      <c r="B75" s="130">
        <f>IF(SUM(B69,B71,B73)&gt;=15,15,SUM(B69,B71,B73))</f>
        <v>15</v>
      </c>
    </row>
    <row r="76" spans="1:44" ht="15.75" customHeight="1">
      <c r="A76" s="9"/>
    </row>
    <row r="77" spans="1:44" ht="15.75" customHeight="1">
      <c r="A77" s="7"/>
    </row>
    <row r="78" spans="1:44" ht="56.25">
      <c r="A78" s="76" t="s">
        <v>57</v>
      </c>
      <c r="B78" s="19">
        <f>SUM(B29,B52,B65,B75)</f>
        <v>75</v>
      </c>
    </row>
    <row r="79" spans="1:44" ht="15.75" customHeight="1">
      <c r="A79" s="20"/>
      <c r="B79" s="21"/>
    </row>
    <row r="80" spans="1:44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sheetProtection algorithmName="SHA-512" hashValue="38gGCIfU9gHuQo5lN7Y8CXj9hKR3QCkmOOpjgs1GQ7B0JQePWUaiNjoOwG4f0CEoh+kydVx3QWvux4T+KNvouQ==" saltValue="bz2jyUs18DaRpEdrbF4EzA==" spinCount="100000" sheet="1" objects="1" scenarios="1"/>
  <mergeCells count="11">
    <mergeCell ref="A2:D2"/>
    <mergeCell ref="A12:D12"/>
    <mergeCell ref="A31:D31"/>
    <mergeCell ref="A55:D55"/>
    <mergeCell ref="A1:D1"/>
    <mergeCell ref="A33:D33"/>
    <mergeCell ref="A67:D67"/>
    <mergeCell ref="A10:D10"/>
    <mergeCell ref="A14:D14"/>
    <mergeCell ref="A16:D17"/>
    <mergeCell ref="A57:D57"/>
  </mergeCells>
  <dataValidations count="14">
    <dataValidation type="list" allowBlank="1" showErrorMessage="1" sqref="B59" xr:uid="{00000000-0002-0000-0100-000000000000}">
      <formula1>$K$28:$K$45</formula1>
    </dataValidation>
    <dataValidation type="list" allowBlank="1" showErrorMessage="1" sqref="B47" xr:uid="{00000000-0002-0000-0100-000001000000}">
      <formula1>$L$57:$L$58</formula1>
    </dataValidation>
    <dataValidation type="list" allowBlank="1" showErrorMessage="1" sqref="B19" xr:uid="{00000000-0002-0000-0100-000002000000}">
      <formula1>$H$30:$H$33</formula1>
    </dataValidation>
    <dataValidation type="list" allowBlank="1" showErrorMessage="1" sqref="B23" xr:uid="{00000000-0002-0000-0100-000003000000}">
      <formula1>$J$30:$J$35</formula1>
    </dataValidation>
    <dataValidation type="decimal" allowBlank="1" showInputMessage="1" showErrorMessage="1" prompt="Se valorarán hasta 4 cortometrajes" sqref="T8" xr:uid="{00000000-0002-0000-0100-000004000000}">
      <formula1>0</formula1>
      <formula2>25</formula2>
    </dataValidation>
    <dataValidation type="decimal" allowBlank="1" showInputMessage="1" showErrorMessage="1" prompt="Multiplique el número de obras premiadas por 2_x000a_" sqref="B39" xr:uid="{00000000-0002-0000-0100-000005000000}">
      <formula1>0</formula1>
      <formula2>10</formula2>
    </dataValidation>
    <dataValidation type="list" allowBlank="1" showErrorMessage="1" sqref="B25" xr:uid="{00000000-0002-0000-0100-000006000000}">
      <formula1>$K$30:$K$40</formula1>
    </dataValidation>
    <dataValidation type="list" allowBlank="1" showErrorMessage="1" sqref="B61" xr:uid="{00000000-0002-0000-0100-000007000000}">
      <formula1>$I$28:$I$33</formula1>
    </dataValidation>
    <dataValidation type="list" allowBlank="1" showErrorMessage="1" sqref="B21" xr:uid="{00000000-0002-0000-0100-000008000000}">
      <formula1>$I$30:$I$34</formula1>
    </dataValidation>
    <dataValidation type="list" allowBlank="1" showErrorMessage="1" sqref="B69" xr:uid="{00000000-0002-0000-0100-000009000000}">
      <formula1>$L$69:$L$70</formula1>
    </dataValidation>
    <dataValidation type="decimal" allowBlank="1" showErrorMessage="1" sqref="T10:T11 T13:T15" xr:uid="{00000000-0002-0000-0100-00000A000000}">
      <formula1>0</formula1>
      <formula2>25</formula2>
    </dataValidation>
    <dataValidation type="decimal" allowBlank="1" showInputMessage="1" showErrorMessage="1" prompt="Inntroduzca un número entre 0 y 10" sqref="B35 B37" xr:uid="{00000000-0002-0000-0100-00000B000000}">
      <formula1>0</formula1>
      <formula2>10</formula2>
    </dataValidation>
    <dataValidation type="list" allowBlank="1" showErrorMessage="1" sqref="B63" xr:uid="{00000000-0002-0000-0100-00000C000000}">
      <formula1>$L$28:$L$29</formula1>
    </dataValidation>
    <dataValidation type="list" allowBlank="1" showErrorMessage="1" sqref="B71 B73" xr:uid="{00000000-0002-0000-0100-00000D000000}">
      <formula1>$M$69:$M$70</formula1>
    </dataValidation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N151"/>
  <sheetViews>
    <sheetView zoomScale="85" zoomScaleNormal="85" workbookViewId="0">
      <selection activeCell="A3" sqref="A3"/>
    </sheetView>
  </sheetViews>
  <sheetFormatPr baseColWidth="10" defaultColWidth="14.42578125" defaultRowHeight="15" customHeight="1"/>
  <cols>
    <col min="1" max="1" width="37.85546875" customWidth="1"/>
    <col min="2" max="2" width="19.7109375" bestFit="1" customWidth="1"/>
    <col min="3" max="3" width="17.85546875" bestFit="1" customWidth="1"/>
    <col min="13" max="13" width="14.42578125" hidden="1" customWidth="1"/>
    <col min="14" max="14" width="0" hidden="1" customWidth="1"/>
  </cols>
  <sheetData>
    <row r="1" spans="1:13" ht="20.25">
      <c r="A1" s="143" t="s">
        <v>144</v>
      </c>
      <c r="B1" s="143"/>
      <c r="C1" s="143"/>
      <c r="D1" s="83"/>
      <c r="E1" s="83"/>
    </row>
    <row r="2" spans="1:13">
      <c r="A2" s="166" t="s">
        <v>145</v>
      </c>
      <c r="B2" s="166"/>
      <c r="C2" s="166"/>
      <c r="D2" s="103"/>
      <c r="E2" s="103"/>
    </row>
    <row r="3" spans="1:13">
      <c r="A3" s="3"/>
    </row>
    <row r="4" spans="1:13" ht="15.75">
      <c r="A4" s="4" t="s">
        <v>43</v>
      </c>
      <c r="B4" s="98"/>
    </row>
    <row r="5" spans="1:13" ht="15.75">
      <c r="A5" s="5" t="s">
        <v>44</v>
      </c>
      <c r="B5" s="139"/>
    </row>
    <row r="6" spans="1:13" ht="15.75">
      <c r="A6" s="6" t="s">
        <v>0</v>
      </c>
      <c r="B6" s="98"/>
    </row>
    <row r="7" spans="1:13" ht="15.75">
      <c r="A7" s="5" t="s">
        <v>45</v>
      </c>
      <c r="B7" s="98"/>
    </row>
    <row r="8" spans="1:13" ht="15.75">
      <c r="A8" s="5" t="s">
        <v>46</v>
      </c>
      <c r="B8" s="98"/>
    </row>
    <row r="9" spans="1:13" ht="15.75">
      <c r="A9" s="7"/>
      <c r="M9">
        <v>0</v>
      </c>
    </row>
    <row r="10" spans="1:13" ht="15.75">
      <c r="A10" s="8" t="s">
        <v>4</v>
      </c>
      <c r="B10" s="8"/>
      <c r="C10" s="8"/>
      <c r="D10" s="8"/>
      <c r="E10" s="8"/>
      <c r="M10">
        <v>1</v>
      </c>
    </row>
    <row r="11" spans="1:13" ht="15.75">
      <c r="A11" s="8"/>
      <c r="B11" s="8"/>
      <c r="C11" s="8"/>
      <c r="D11" s="8"/>
      <c r="E11" s="8"/>
      <c r="M11">
        <v>2</v>
      </c>
    </row>
    <row r="12" spans="1:13" ht="20.25">
      <c r="A12" s="180" t="s">
        <v>58</v>
      </c>
      <c r="B12" s="180"/>
      <c r="C12" s="180"/>
      <c r="D12" s="83"/>
      <c r="E12" s="83"/>
      <c r="M12">
        <v>3</v>
      </c>
    </row>
    <row r="13" spans="1:13" ht="15" customHeight="1">
      <c r="M13">
        <v>4</v>
      </c>
    </row>
    <row r="14" spans="1:13" ht="16.5">
      <c r="A14" s="65" t="s">
        <v>59</v>
      </c>
      <c r="M14">
        <v>5</v>
      </c>
    </row>
    <row r="15" spans="1:13" ht="15.75">
      <c r="A15" s="22"/>
      <c r="D15" s="104"/>
      <c r="E15" s="46"/>
    </row>
    <row r="16" spans="1:13" ht="33.75" customHeight="1">
      <c r="A16" s="164" t="s">
        <v>60</v>
      </c>
      <c r="B16" s="165"/>
      <c r="C16" s="165"/>
      <c r="D16" s="105"/>
      <c r="E16" s="48"/>
      <c r="F16" s="48"/>
    </row>
    <row r="17" spans="1:6" ht="15.75">
      <c r="A17" s="22"/>
      <c r="D17" s="46"/>
      <c r="E17" s="46"/>
      <c r="F17" s="46"/>
    </row>
    <row r="18" spans="1:6">
      <c r="A18" s="23" t="s">
        <v>61</v>
      </c>
      <c r="B18" s="24" t="s">
        <v>67</v>
      </c>
      <c r="C18" s="51" t="s">
        <v>73</v>
      </c>
    </row>
    <row r="19" spans="1:6" ht="16.5" customHeight="1">
      <c r="A19" s="26" t="s">
        <v>62</v>
      </c>
      <c r="B19" s="50" t="s">
        <v>68</v>
      </c>
      <c r="C19" s="184">
        <v>4</v>
      </c>
    </row>
    <row r="20" spans="1:6" ht="16.5" customHeight="1">
      <c r="A20" s="26" t="s">
        <v>63</v>
      </c>
      <c r="B20" s="50" t="s">
        <v>69</v>
      </c>
      <c r="C20" s="185"/>
    </row>
    <row r="21" spans="1:6" ht="16.5" customHeight="1">
      <c r="A21" s="26" t="s">
        <v>64</v>
      </c>
      <c r="B21" s="50" t="s">
        <v>70</v>
      </c>
      <c r="C21" s="185"/>
    </row>
    <row r="22" spans="1:6" ht="16.5" customHeight="1">
      <c r="A22" s="26" t="s">
        <v>65</v>
      </c>
      <c r="B22" s="50" t="s">
        <v>71</v>
      </c>
      <c r="C22" s="185"/>
    </row>
    <row r="23" spans="1:6" s="42" customFormat="1" ht="16.5" customHeight="1">
      <c r="A23" s="26" t="s">
        <v>66</v>
      </c>
      <c r="B23" s="50" t="s">
        <v>72</v>
      </c>
      <c r="C23" s="186"/>
    </row>
    <row r="24" spans="1:6" ht="15.75">
      <c r="A24" s="22"/>
      <c r="D24" s="104"/>
    </row>
    <row r="25" spans="1:6" ht="34.5" customHeight="1">
      <c r="A25" s="164" t="s">
        <v>74</v>
      </c>
      <c r="B25" s="165"/>
      <c r="C25" s="170"/>
      <c r="D25" s="116"/>
      <c r="E25" s="31"/>
      <c r="F25" s="31"/>
    </row>
    <row r="26" spans="1:6" s="63" customFormat="1" ht="15.75">
      <c r="A26" s="22"/>
      <c r="D26" s="46"/>
      <c r="E26" s="31"/>
      <c r="F26" s="31"/>
    </row>
    <row r="27" spans="1:6" s="63" customFormat="1" ht="30">
      <c r="A27" s="84" t="s">
        <v>75</v>
      </c>
      <c r="B27" s="85" t="s">
        <v>67</v>
      </c>
      <c r="C27" s="59" t="s">
        <v>73</v>
      </c>
      <c r="E27" s="31"/>
      <c r="F27" s="31"/>
    </row>
    <row r="28" spans="1:6" s="63" customFormat="1" ht="15.75">
      <c r="A28" s="86" t="s">
        <v>5</v>
      </c>
      <c r="B28" s="85" t="s">
        <v>71</v>
      </c>
      <c r="C28" s="99">
        <v>5</v>
      </c>
      <c r="E28" s="31"/>
      <c r="F28" s="31"/>
    </row>
    <row r="29" spans="1:6" s="63" customFormat="1" ht="15.75">
      <c r="A29" s="22"/>
      <c r="E29" s="31"/>
      <c r="F29" s="31"/>
    </row>
    <row r="30" spans="1:6" ht="15.75">
      <c r="A30" s="22"/>
      <c r="E30" s="32"/>
      <c r="F30" s="32"/>
    </row>
    <row r="31" spans="1:6" ht="15.75">
      <c r="A31" s="66" t="s">
        <v>76</v>
      </c>
      <c r="B31" s="29"/>
      <c r="C31" s="30"/>
      <c r="D31" s="33"/>
      <c r="E31" s="31"/>
      <c r="F31" s="31"/>
    </row>
    <row r="32" spans="1:6" ht="15.75">
      <c r="A32" s="22"/>
    </row>
    <row r="33" spans="1:3">
      <c r="A33" s="23" t="s">
        <v>77</v>
      </c>
      <c r="B33" s="24" t="s">
        <v>67</v>
      </c>
      <c r="C33" s="25" t="s">
        <v>73</v>
      </c>
    </row>
    <row r="34" spans="1:3">
      <c r="A34" s="26" t="s">
        <v>78</v>
      </c>
      <c r="B34" s="27" t="s">
        <v>69</v>
      </c>
      <c r="C34" s="177">
        <v>3</v>
      </c>
    </row>
    <row r="35" spans="1:3">
      <c r="A35" s="26" t="s">
        <v>79</v>
      </c>
      <c r="B35" s="27" t="s">
        <v>70</v>
      </c>
      <c r="C35" s="178"/>
    </row>
    <row r="36" spans="1:3">
      <c r="A36" s="26" t="s">
        <v>80</v>
      </c>
      <c r="B36" s="27" t="s">
        <v>71</v>
      </c>
      <c r="C36" s="178"/>
    </row>
    <row r="37" spans="1:3" s="42" customFormat="1">
      <c r="A37" s="26" t="s">
        <v>81</v>
      </c>
      <c r="B37" s="28" t="s">
        <v>72</v>
      </c>
      <c r="C37" s="179"/>
    </row>
    <row r="38" spans="1:3" s="83" customFormat="1">
      <c r="A38" s="49"/>
      <c r="B38" s="49"/>
      <c r="C38" s="110"/>
    </row>
    <row r="39" spans="1:3" s="83" customFormat="1" ht="15.75">
      <c r="A39" s="112" t="s">
        <v>11</v>
      </c>
      <c r="B39" s="111">
        <f>C19+C28+C34</f>
        <v>12</v>
      </c>
      <c r="C39" s="110"/>
    </row>
    <row r="40" spans="1:3" s="83" customFormat="1" ht="15.75">
      <c r="A40" s="120"/>
      <c r="B40" s="121"/>
      <c r="C40" s="110"/>
    </row>
    <row r="41" spans="1:3" s="83" customFormat="1" ht="15.75">
      <c r="A41" s="120"/>
      <c r="B41" s="121"/>
      <c r="C41" s="110"/>
    </row>
    <row r="42" spans="1:3" s="83" customFormat="1" ht="15.75">
      <c r="A42" s="120"/>
      <c r="B42" s="121"/>
      <c r="C42" s="110"/>
    </row>
    <row r="43" spans="1:3" s="83" customFormat="1" ht="15.75">
      <c r="A43" s="120"/>
      <c r="B43" s="121"/>
      <c r="C43" s="110"/>
    </row>
    <row r="44" spans="1:3" ht="15.75">
      <c r="A44" s="22"/>
    </row>
    <row r="45" spans="1:3" ht="16.5">
      <c r="A45" s="65" t="s">
        <v>82</v>
      </c>
    </row>
    <row r="46" spans="1:3" ht="15.75">
      <c r="A46" s="34"/>
    </row>
    <row r="47" spans="1:3" ht="15.75">
      <c r="A47" s="67" t="s">
        <v>83</v>
      </c>
    </row>
    <row r="48" spans="1:3" ht="15.75">
      <c r="A48" s="34"/>
    </row>
    <row r="49" spans="1:13" ht="15.75">
      <c r="A49" s="66" t="s">
        <v>84</v>
      </c>
      <c r="B49" s="35"/>
    </row>
    <row r="50" spans="1:13" ht="15.75">
      <c r="A50" s="34"/>
    </row>
    <row r="51" spans="1:13">
      <c r="A51" s="68" t="s">
        <v>85</v>
      </c>
      <c r="B51" s="24" t="s">
        <v>67</v>
      </c>
      <c r="C51" s="25" t="s">
        <v>73</v>
      </c>
    </row>
    <row r="52" spans="1:13">
      <c r="A52" s="26" t="s">
        <v>86</v>
      </c>
      <c r="B52" s="27" t="s">
        <v>72</v>
      </c>
      <c r="C52" s="177">
        <v>3</v>
      </c>
      <c r="M52">
        <v>0</v>
      </c>
    </row>
    <row r="53" spans="1:13">
      <c r="A53" s="26" t="s">
        <v>87</v>
      </c>
      <c r="B53" s="27" t="s">
        <v>69</v>
      </c>
      <c r="C53" s="179"/>
      <c r="M53">
        <v>3</v>
      </c>
    </row>
    <row r="54" spans="1:13" ht="15.75">
      <c r="A54" s="34"/>
    </row>
    <row r="55" spans="1:13" ht="33" customHeight="1">
      <c r="A55" s="164" t="s">
        <v>88</v>
      </c>
      <c r="B55" s="165"/>
      <c r="C55" s="165"/>
      <c r="M55">
        <v>0</v>
      </c>
    </row>
    <row r="56" spans="1:13" ht="15.75">
      <c r="A56" s="34"/>
      <c r="M56">
        <v>4</v>
      </c>
    </row>
    <row r="57" spans="1:13">
      <c r="A57" s="53" t="s">
        <v>89</v>
      </c>
      <c r="B57" s="54" t="s">
        <v>67</v>
      </c>
      <c r="C57" s="51" t="s">
        <v>73</v>
      </c>
    </row>
    <row r="58" spans="1:13">
      <c r="A58" s="55" t="s">
        <v>90</v>
      </c>
      <c r="B58" s="56" t="s">
        <v>72</v>
      </c>
      <c r="C58" s="187">
        <v>3</v>
      </c>
    </row>
    <row r="59" spans="1:13">
      <c r="A59" s="52" t="s">
        <v>91</v>
      </c>
      <c r="B59" s="52" t="s">
        <v>69</v>
      </c>
      <c r="C59" s="188"/>
    </row>
    <row r="60" spans="1:13" ht="15.75">
      <c r="A60" s="34"/>
      <c r="M60">
        <v>0</v>
      </c>
    </row>
    <row r="61" spans="1:13" ht="51.75" customHeight="1">
      <c r="A61" s="171" t="s">
        <v>92</v>
      </c>
      <c r="B61" s="171"/>
      <c r="C61" s="171"/>
      <c r="D61" s="117"/>
      <c r="M61">
        <v>1</v>
      </c>
    </row>
    <row r="62" spans="1:13" s="42" customFormat="1" ht="31.5">
      <c r="A62" s="69" t="s">
        <v>93</v>
      </c>
      <c r="B62" s="60" t="s">
        <v>94</v>
      </c>
      <c r="C62" s="59" t="s">
        <v>73</v>
      </c>
      <c r="D62" s="58"/>
      <c r="M62" s="42">
        <v>2</v>
      </c>
    </row>
    <row r="63" spans="1:13" ht="15.75">
      <c r="A63" s="34"/>
      <c r="C63" s="100">
        <v>5</v>
      </c>
      <c r="M63" s="42">
        <v>3</v>
      </c>
    </row>
    <row r="64" spans="1:13" ht="15.75">
      <c r="A64" s="34"/>
      <c r="M64" s="42">
        <v>4</v>
      </c>
    </row>
    <row r="65" spans="1:13" ht="39" customHeight="1">
      <c r="A65" s="172" t="s">
        <v>95</v>
      </c>
      <c r="B65" s="172"/>
      <c r="C65" s="172"/>
      <c r="D65" s="117"/>
      <c r="M65" s="42">
        <v>5</v>
      </c>
    </row>
    <row r="66" spans="1:13" s="42" customFormat="1" ht="15.75">
      <c r="A66" s="58"/>
      <c r="B66" s="58"/>
      <c r="C66" s="58"/>
      <c r="D66" s="58"/>
    </row>
    <row r="67" spans="1:13" s="42" customFormat="1" ht="15.75">
      <c r="A67" s="23" t="s">
        <v>96</v>
      </c>
      <c r="B67" s="24" t="s">
        <v>67</v>
      </c>
      <c r="C67" s="25" t="s">
        <v>73</v>
      </c>
      <c r="D67" s="58"/>
    </row>
    <row r="68" spans="1:13" s="42" customFormat="1" ht="15.75">
      <c r="A68" s="61" t="s">
        <v>97</v>
      </c>
      <c r="B68" s="28" t="s">
        <v>72</v>
      </c>
      <c r="C68" s="177">
        <v>4</v>
      </c>
      <c r="D68" s="58"/>
      <c r="M68" s="42">
        <v>0</v>
      </c>
    </row>
    <row r="69" spans="1:13" s="42" customFormat="1" ht="15.75">
      <c r="A69" s="52" t="s">
        <v>98</v>
      </c>
      <c r="B69" s="28" t="s">
        <v>68</v>
      </c>
      <c r="C69" s="179"/>
      <c r="D69" s="58"/>
      <c r="M69" s="42">
        <v>4</v>
      </c>
    </row>
    <row r="70" spans="1:13" ht="15.75">
      <c r="A70" s="34"/>
      <c r="M70" s="42">
        <v>8</v>
      </c>
    </row>
    <row r="71" spans="1:13" ht="15.75">
      <c r="A71" s="34"/>
      <c r="M71" s="42">
        <v>12</v>
      </c>
    </row>
    <row r="72" spans="1:13" ht="15.75">
      <c r="A72" s="67" t="s">
        <v>99</v>
      </c>
    </row>
    <row r="73" spans="1:13" ht="15.75">
      <c r="A73" s="34"/>
    </row>
    <row r="74" spans="1:13">
      <c r="A74" s="23" t="s">
        <v>100</v>
      </c>
      <c r="B74" s="24" t="s">
        <v>67</v>
      </c>
      <c r="C74" s="25" t="s">
        <v>73</v>
      </c>
    </row>
    <row r="75" spans="1:13" ht="30">
      <c r="A75" s="57" t="s">
        <v>101</v>
      </c>
      <c r="B75" s="27" t="s">
        <v>68</v>
      </c>
      <c r="C75" s="101">
        <v>4</v>
      </c>
    </row>
    <row r="76" spans="1:13">
      <c r="A76" s="26" t="s">
        <v>102</v>
      </c>
      <c r="B76" s="27" t="s">
        <v>68</v>
      </c>
      <c r="C76" s="101">
        <v>4</v>
      </c>
      <c r="M76">
        <v>0</v>
      </c>
    </row>
    <row r="77" spans="1:13" s="63" customFormat="1" ht="15.75">
      <c r="A77" s="49"/>
      <c r="B77" s="49"/>
      <c r="C77" s="62">
        <f>IF(SUM(C75,C76)&gt;=8,8,SUM(C75,C76))</f>
        <v>8</v>
      </c>
    </row>
    <row r="78" spans="1:13" ht="15.75">
      <c r="A78" s="34"/>
      <c r="M78">
        <v>2</v>
      </c>
    </row>
    <row r="79" spans="1:13" ht="33.75" customHeight="1">
      <c r="A79" s="172" t="s">
        <v>103</v>
      </c>
      <c r="B79" s="172"/>
      <c r="C79" s="172"/>
      <c r="D79" s="117"/>
      <c r="M79">
        <v>4</v>
      </c>
    </row>
    <row r="80" spans="1:13" ht="15.75">
      <c r="A80" s="34"/>
      <c r="M80">
        <v>6</v>
      </c>
    </row>
    <row r="81" spans="1:13">
      <c r="A81" s="23" t="s">
        <v>104</v>
      </c>
      <c r="B81" s="24" t="s">
        <v>67</v>
      </c>
      <c r="C81" s="25" t="s">
        <v>73</v>
      </c>
      <c r="M81">
        <v>8</v>
      </c>
    </row>
    <row r="82" spans="1:13">
      <c r="A82" s="26" t="s">
        <v>105</v>
      </c>
      <c r="B82" s="27" t="s">
        <v>107</v>
      </c>
      <c r="C82" s="101">
        <v>12</v>
      </c>
      <c r="M82">
        <v>10</v>
      </c>
    </row>
    <row r="83" spans="1:13">
      <c r="A83" s="26" t="s">
        <v>106</v>
      </c>
      <c r="B83" s="27" t="s">
        <v>108</v>
      </c>
      <c r="C83" s="102">
        <v>12</v>
      </c>
      <c r="M83">
        <v>12</v>
      </c>
    </row>
    <row r="84" spans="1:13" s="42" customFormat="1" ht="15.75">
      <c r="A84" s="49"/>
      <c r="B84" s="49"/>
      <c r="C84" s="62">
        <f>IF(SUM(C82,C83)&gt;=12,12,SUM(C82,C83))</f>
        <v>12</v>
      </c>
    </row>
    <row r="85" spans="1:13" s="42" customFormat="1">
      <c r="A85" s="49"/>
      <c r="B85" s="49"/>
      <c r="C85" s="49"/>
    </row>
    <row r="86" spans="1:13" s="83" customFormat="1" ht="15.75">
      <c r="A86" s="112" t="s">
        <v>12</v>
      </c>
      <c r="B86" s="111">
        <f>+C52+C58+C63+C68+C77+C84</f>
        <v>35</v>
      </c>
      <c r="C86" s="49"/>
    </row>
    <row r="87" spans="1:13" s="83" customFormat="1">
      <c r="A87" s="49"/>
      <c r="B87" s="49"/>
      <c r="C87" s="49"/>
    </row>
    <row r="88" spans="1:13" ht="15.75">
      <c r="A88" s="34"/>
    </row>
    <row r="89" spans="1:13" ht="16.5">
      <c r="A89" s="65" t="s">
        <v>109</v>
      </c>
    </row>
    <row r="90" spans="1:13" ht="15.75">
      <c r="A90" s="34"/>
    </row>
    <row r="91" spans="1:13" ht="15.75">
      <c r="A91" s="67" t="s">
        <v>110</v>
      </c>
    </row>
    <row r="92" spans="1:13" ht="15.75">
      <c r="A92" s="34"/>
    </row>
    <row r="93" spans="1:13">
      <c r="A93" s="23" t="s">
        <v>111</v>
      </c>
      <c r="B93" s="24" t="s">
        <v>67</v>
      </c>
      <c r="C93" s="24" t="s">
        <v>73</v>
      </c>
    </row>
    <row r="94" spans="1:13" ht="30">
      <c r="A94" s="57" t="s">
        <v>112</v>
      </c>
      <c r="B94" s="27" t="s">
        <v>71</v>
      </c>
      <c r="C94" s="177">
        <v>4</v>
      </c>
    </row>
    <row r="95" spans="1:13" ht="30">
      <c r="A95" s="57" t="s">
        <v>113</v>
      </c>
      <c r="B95" s="27" t="s">
        <v>70</v>
      </c>
      <c r="C95" s="178"/>
    </row>
    <row r="96" spans="1:13" ht="30">
      <c r="A96" s="57" t="s">
        <v>114</v>
      </c>
      <c r="B96" s="27" t="s">
        <v>69</v>
      </c>
      <c r="C96" s="178"/>
    </row>
    <row r="97" spans="1:14" ht="30">
      <c r="A97" s="57" t="s">
        <v>115</v>
      </c>
      <c r="B97" s="27" t="s">
        <v>68</v>
      </c>
      <c r="C97" s="179"/>
      <c r="M97">
        <v>0</v>
      </c>
      <c r="N97">
        <v>0</v>
      </c>
    </row>
    <row r="98" spans="1:14" ht="15.75">
      <c r="A98" s="167" t="s">
        <v>10</v>
      </c>
      <c r="B98" s="167"/>
      <c r="C98" s="62">
        <f>C94</f>
        <v>4</v>
      </c>
      <c r="M98">
        <v>2</v>
      </c>
      <c r="N98">
        <v>1</v>
      </c>
    </row>
    <row r="99" spans="1:14" s="83" customFormat="1" ht="15.75">
      <c r="A99" s="107"/>
      <c r="B99" s="107"/>
      <c r="C99" s="106"/>
    </row>
    <row r="100" spans="1:14" ht="15.75">
      <c r="A100" s="67" t="s">
        <v>116</v>
      </c>
      <c r="M100">
        <v>4</v>
      </c>
      <c r="N100">
        <v>2</v>
      </c>
    </row>
    <row r="101" spans="1:14" ht="15.75">
      <c r="A101" s="34"/>
      <c r="D101" s="104"/>
      <c r="M101">
        <v>6</v>
      </c>
      <c r="N101">
        <v>3</v>
      </c>
    </row>
    <row r="102" spans="1:14" ht="30" customHeight="1">
      <c r="A102" s="168" t="s">
        <v>117</v>
      </c>
      <c r="B102" s="169"/>
      <c r="C102" s="169"/>
      <c r="D102" s="108"/>
      <c r="E102" s="48"/>
      <c r="F102" s="46"/>
      <c r="M102">
        <v>8</v>
      </c>
      <c r="N102">
        <v>4</v>
      </c>
    </row>
    <row r="103" spans="1:14" s="63" customFormat="1" ht="30" customHeight="1">
      <c r="A103" s="87" t="s">
        <v>118</v>
      </c>
      <c r="B103" s="87" t="s">
        <v>119</v>
      </c>
      <c r="C103" s="100">
        <v>10</v>
      </c>
      <c r="D103" s="109"/>
      <c r="E103" s="48"/>
      <c r="F103" s="46"/>
      <c r="M103" s="63">
        <v>10</v>
      </c>
      <c r="N103" s="63">
        <v>5</v>
      </c>
    </row>
    <row r="104" spans="1:14" ht="15.75">
      <c r="A104" s="34"/>
      <c r="E104" s="46"/>
      <c r="N104" s="63">
        <v>6</v>
      </c>
    </row>
    <row r="105" spans="1:14" s="83" customFormat="1" ht="15.75">
      <c r="A105" s="34"/>
      <c r="E105" s="46"/>
    </row>
    <row r="106" spans="1:14" ht="15.75">
      <c r="A106" s="34"/>
      <c r="D106" s="46"/>
      <c r="N106" s="63">
        <v>7</v>
      </c>
    </row>
    <row r="107" spans="1:14" ht="33.75" customHeight="1">
      <c r="A107" s="168" t="s">
        <v>120</v>
      </c>
      <c r="B107" s="169"/>
      <c r="C107" s="169"/>
      <c r="D107" s="108"/>
      <c r="E107" s="48"/>
      <c r="F107" s="48"/>
      <c r="G107" s="48"/>
      <c r="H107" s="36"/>
      <c r="N107" s="63">
        <v>8</v>
      </c>
    </row>
    <row r="108" spans="1:14">
      <c r="A108" s="189" t="s">
        <v>121</v>
      </c>
      <c r="B108" s="189"/>
      <c r="C108" s="99">
        <v>10</v>
      </c>
      <c r="D108" s="118"/>
      <c r="E108" s="46"/>
      <c r="F108" s="46"/>
      <c r="G108" s="46"/>
      <c r="N108" s="63">
        <v>9</v>
      </c>
    </row>
    <row r="109" spans="1:14" ht="15.75">
      <c r="A109" s="34"/>
      <c r="N109" s="63">
        <v>10</v>
      </c>
    </row>
    <row r="110" spans="1:14" ht="33" customHeight="1">
      <c r="A110" s="173" t="s">
        <v>122</v>
      </c>
      <c r="B110" s="174"/>
      <c r="C110" s="174"/>
      <c r="D110" s="105"/>
      <c r="E110" s="36"/>
    </row>
    <row r="111" spans="1:14">
      <c r="A111" s="189" t="s">
        <v>121</v>
      </c>
      <c r="B111" s="189"/>
      <c r="C111" s="99">
        <v>5</v>
      </c>
      <c r="D111" s="118"/>
    </row>
    <row r="112" spans="1:14" ht="15.75">
      <c r="A112" s="34"/>
    </row>
    <row r="113" spans="1:13" ht="15.75">
      <c r="A113" s="67" t="s">
        <v>123</v>
      </c>
    </row>
    <row r="114" spans="1:13" ht="15.75">
      <c r="A114" s="34"/>
    </row>
    <row r="115" spans="1:13">
      <c r="A115" s="23" t="s">
        <v>124</v>
      </c>
      <c r="B115" s="24" t="s">
        <v>67</v>
      </c>
      <c r="C115" s="25" t="s">
        <v>73</v>
      </c>
      <c r="M115">
        <v>0</v>
      </c>
    </row>
    <row r="116" spans="1:13" ht="45">
      <c r="A116" s="136" t="s">
        <v>130</v>
      </c>
      <c r="B116" s="27" t="s">
        <v>131</v>
      </c>
      <c r="C116" s="177">
        <v>10</v>
      </c>
      <c r="M116">
        <v>5</v>
      </c>
    </row>
    <row r="117" spans="1:13" ht="30">
      <c r="A117" s="57" t="s">
        <v>129</v>
      </c>
      <c r="B117" s="27" t="s">
        <v>132</v>
      </c>
      <c r="C117" s="178"/>
      <c r="M117">
        <v>10</v>
      </c>
    </row>
    <row r="118" spans="1:13">
      <c r="A118" s="57" t="s">
        <v>128</v>
      </c>
      <c r="B118" s="27" t="s">
        <v>72</v>
      </c>
      <c r="C118" s="179"/>
    </row>
    <row r="119" spans="1:13" ht="15.75">
      <c r="A119" s="34"/>
    </row>
    <row r="120" spans="1:13" ht="15.75">
      <c r="A120" s="67" t="s">
        <v>133</v>
      </c>
    </row>
    <row r="121" spans="1:13" ht="15.75">
      <c r="A121" s="34"/>
      <c r="M121">
        <v>0</v>
      </c>
    </row>
    <row r="122" spans="1:13" s="63" customFormat="1" ht="31.5" customHeight="1">
      <c r="A122" s="57" t="s">
        <v>134</v>
      </c>
      <c r="B122" s="24" t="s">
        <v>67</v>
      </c>
      <c r="C122" s="25" t="s">
        <v>73</v>
      </c>
      <c r="M122" s="63">
        <v>1</v>
      </c>
    </row>
    <row r="123" spans="1:13" s="63" customFormat="1" ht="30">
      <c r="A123" s="57" t="s">
        <v>125</v>
      </c>
      <c r="B123" s="24" t="s">
        <v>72</v>
      </c>
      <c r="C123" s="177">
        <v>3</v>
      </c>
      <c r="M123" s="63">
        <v>3</v>
      </c>
    </row>
    <row r="124" spans="1:13" s="63" customFormat="1" ht="30">
      <c r="A124" s="57" t="s">
        <v>126</v>
      </c>
      <c r="B124" s="24" t="s">
        <v>71</v>
      </c>
      <c r="C124" s="178"/>
    </row>
    <row r="125" spans="1:13" s="63" customFormat="1" ht="45">
      <c r="A125" s="57" t="s">
        <v>127</v>
      </c>
      <c r="B125" s="24" t="s">
        <v>69</v>
      </c>
      <c r="C125" s="179"/>
    </row>
    <row r="126" spans="1:13" s="63" customFormat="1">
      <c r="A126" s="90"/>
      <c r="B126" s="88"/>
      <c r="C126" s="89"/>
    </row>
    <row r="127" spans="1:13" s="83" customFormat="1" ht="15.75">
      <c r="A127" s="112" t="s">
        <v>13</v>
      </c>
      <c r="B127" s="111">
        <f>+C98+C103+C108+C111+C116+C123</f>
        <v>42</v>
      </c>
      <c r="C127" s="46"/>
    </row>
    <row r="128" spans="1:13" s="83" customFormat="1">
      <c r="A128" s="49"/>
      <c r="B128" s="49"/>
      <c r="C128" s="46"/>
    </row>
    <row r="129" spans="1:13" ht="15.75">
      <c r="A129" s="91"/>
      <c r="B129" s="46"/>
    </row>
    <row r="130" spans="1:13" ht="38.25" customHeight="1">
      <c r="A130" s="175" t="s">
        <v>135</v>
      </c>
      <c r="B130" s="175"/>
      <c r="C130" s="175"/>
      <c r="D130" s="119"/>
    </row>
    <row r="131" spans="1:13" s="63" customFormat="1" ht="38.25" customHeight="1">
      <c r="A131" s="68" t="s">
        <v>136</v>
      </c>
      <c r="B131" s="24" t="s">
        <v>67</v>
      </c>
      <c r="C131" s="51" t="s">
        <v>73</v>
      </c>
      <c r="D131" s="64"/>
    </row>
    <row r="132" spans="1:13" s="63" customFormat="1" ht="16.5">
      <c r="A132" s="57" t="s">
        <v>6</v>
      </c>
      <c r="B132" s="92" t="s">
        <v>71</v>
      </c>
      <c r="C132" s="181">
        <v>5</v>
      </c>
      <c r="D132" s="64"/>
    </row>
    <row r="133" spans="1:13" s="63" customFormat="1" ht="16.5">
      <c r="A133" s="57" t="s">
        <v>7</v>
      </c>
      <c r="B133" s="92" t="s">
        <v>70</v>
      </c>
      <c r="C133" s="182"/>
      <c r="D133" s="64"/>
    </row>
    <row r="134" spans="1:13" s="63" customFormat="1" ht="16.5">
      <c r="A134" s="57" t="s">
        <v>8</v>
      </c>
      <c r="B134" s="92" t="s">
        <v>69</v>
      </c>
      <c r="C134" s="182"/>
      <c r="D134" s="64"/>
    </row>
    <row r="135" spans="1:13" ht="15" customHeight="1">
      <c r="A135" s="57" t="s">
        <v>9</v>
      </c>
      <c r="B135" s="92" t="s">
        <v>68</v>
      </c>
      <c r="C135" s="182"/>
    </row>
    <row r="136" spans="1:13" s="63" customFormat="1" ht="15" customHeight="1">
      <c r="A136" s="57" t="s">
        <v>137</v>
      </c>
      <c r="B136" s="92" t="s">
        <v>132</v>
      </c>
      <c r="C136" s="183"/>
    </row>
    <row r="137" spans="1:13" s="63" customFormat="1" ht="15" customHeight="1">
      <c r="A137" s="94"/>
      <c r="B137" s="88"/>
      <c r="C137" s="93"/>
      <c r="D137" s="46"/>
    </row>
    <row r="138" spans="1:13" s="83" customFormat="1" ht="15" customHeight="1">
      <c r="A138" s="112" t="s">
        <v>14</v>
      </c>
      <c r="B138" s="111">
        <f>+C132</f>
        <v>5</v>
      </c>
      <c r="C138" s="114"/>
      <c r="D138" s="46"/>
    </row>
    <row r="139" spans="1:13" s="83" customFormat="1" ht="15" customHeight="1">
      <c r="A139" s="113"/>
      <c r="B139" s="49"/>
      <c r="C139" s="114"/>
      <c r="D139" s="46"/>
    </row>
    <row r="140" spans="1:13" ht="37.5" customHeight="1">
      <c r="A140" s="176" t="s">
        <v>138</v>
      </c>
      <c r="B140" s="176"/>
      <c r="C140" s="176"/>
    </row>
    <row r="141" spans="1:13" ht="15.75">
      <c r="A141" s="37"/>
    </row>
    <row r="142" spans="1:13" ht="35.25" customHeight="1">
      <c r="A142" s="163" t="s">
        <v>139</v>
      </c>
      <c r="B142" s="163"/>
      <c r="C142" s="59" t="s">
        <v>73</v>
      </c>
    </row>
    <row r="143" spans="1:13" ht="90">
      <c r="A143" s="97" t="s">
        <v>140</v>
      </c>
      <c r="B143" s="100">
        <v>3</v>
      </c>
      <c r="C143" s="162">
        <f>IF(SUM(B143,B144)&gt;=6,6,SUM(B143,B144))</f>
        <v>6</v>
      </c>
      <c r="M143">
        <v>0</v>
      </c>
    </row>
    <row r="144" spans="1:13" ht="75">
      <c r="A144" s="97" t="s">
        <v>141</v>
      </c>
      <c r="B144" s="100">
        <v>3</v>
      </c>
      <c r="C144" s="162"/>
      <c r="M144">
        <v>3</v>
      </c>
    </row>
    <row r="146" spans="1:2" s="83" customFormat="1" ht="15" customHeight="1">
      <c r="A146" s="112" t="s">
        <v>15</v>
      </c>
      <c r="B146" s="111">
        <f>+C143</f>
        <v>6</v>
      </c>
    </row>
    <row r="147" spans="1:2" s="83" customFormat="1" ht="15" customHeight="1" thickBot="1"/>
    <row r="148" spans="1:2" ht="24" thickBot="1">
      <c r="A148" s="115" t="s">
        <v>142</v>
      </c>
      <c r="B148" s="19">
        <f>SUM(B39,B86,B127,B138,B146)</f>
        <v>100</v>
      </c>
    </row>
    <row r="149" spans="1:2" ht="15.75">
      <c r="A149" s="38"/>
    </row>
    <row r="150" spans="1:2" ht="15.75">
      <c r="A150" s="39"/>
    </row>
    <row r="151" spans="1:2" ht="15.75">
      <c r="A151" s="38"/>
    </row>
  </sheetData>
  <sheetProtection algorithmName="SHA-512" hashValue="eFKbCKUeizX41L4ZumBW6lYgPBa+JzU505pLwKKcAlWy24ZYGitPB8L7hEkhVD/P3bK7ytWphhUvzXwLLHh8IA==" saltValue="2xlsR9uIGsvH1Ckn2BAeyQ==" spinCount="100000" sheet="1" objects="1" scenarios="1"/>
  <mergeCells count="28">
    <mergeCell ref="A79:C79"/>
    <mergeCell ref="A12:C12"/>
    <mergeCell ref="C132:C136"/>
    <mergeCell ref="C34:C37"/>
    <mergeCell ref="C19:C23"/>
    <mergeCell ref="C52:C53"/>
    <mergeCell ref="C58:C59"/>
    <mergeCell ref="C94:C97"/>
    <mergeCell ref="C116:C118"/>
    <mergeCell ref="C68:C69"/>
    <mergeCell ref="A108:B108"/>
    <mergeCell ref="A111:B111"/>
    <mergeCell ref="C143:C144"/>
    <mergeCell ref="A142:B142"/>
    <mergeCell ref="A1:C1"/>
    <mergeCell ref="A16:C16"/>
    <mergeCell ref="A2:C2"/>
    <mergeCell ref="A98:B98"/>
    <mergeCell ref="A102:C102"/>
    <mergeCell ref="A25:C25"/>
    <mergeCell ref="A55:C55"/>
    <mergeCell ref="A61:C61"/>
    <mergeCell ref="A65:C65"/>
    <mergeCell ref="A107:C107"/>
    <mergeCell ref="A110:C110"/>
    <mergeCell ref="A130:C130"/>
    <mergeCell ref="A140:C140"/>
    <mergeCell ref="C123:C125"/>
  </mergeCells>
  <dataValidations count="14">
    <dataValidation type="list" allowBlank="1" showInputMessage="1" showErrorMessage="1" sqref="C34:C37" xr:uid="{00000000-0002-0000-0200-000000000000}">
      <formula1>$M$9:$M$12</formula1>
    </dataValidation>
    <dataValidation type="list" allowBlank="1" showInputMessage="1" showErrorMessage="1" sqref="C19:C23 C94:C97" xr:uid="{00000000-0002-0000-0200-000001000000}">
      <formula1>$M$9:$M$13</formula1>
    </dataValidation>
    <dataValidation type="list" allowBlank="1" showInputMessage="1" showErrorMessage="1" sqref="C52:C53 C58:C59" xr:uid="{00000000-0002-0000-0200-000002000000}">
      <formula1>$M$52:$M$53</formula1>
    </dataValidation>
    <dataValidation type="list" allowBlank="1" showInputMessage="1" showErrorMessage="1" sqref="C116:C118" xr:uid="{00000000-0002-0000-0200-000003000000}">
      <formula1>$M$115:$M$117</formula1>
    </dataValidation>
    <dataValidation type="list" allowBlank="1" showInputMessage="1" showErrorMessage="1" sqref="C63" xr:uid="{00000000-0002-0000-0200-000004000000}">
      <formula1>$M$60:$M$65</formula1>
    </dataValidation>
    <dataValidation type="list" allowBlank="1" showInputMessage="1" showErrorMessage="1" sqref="C68:C69 C75:C76" xr:uid="{00000000-0002-0000-0200-000005000000}">
      <formula1>$M$55:$M$56</formula1>
    </dataValidation>
    <dataValidation type="list" allowBlank="1" showInputMessage="1" showErrorMessage="1" sqref="C82" xr:uid="{00000000-0002-0000-0200-000006000000}">
      <formula1>$M$76:$M$83</formula1>
    </dataValidation>
    <dataValidation type="list" allowBlank="1" showInputMessage="1" showErrorMessage="1" sqref="C83" xr:uid="{00000000-0002-0000-0200-000007000000}">
      <formula1>$M$68:$M$71</formula1>
    </dataValidation>
    <dataValidation type="list" allowBlank="1" showInputMessage="1" showErrorMessage="1" sqref="C28" xr:uid="{00000000-0002-0000-0200-000008000000}">
      <formula1>$M$9:$M$14</formula1>
    </dataValidation>
    <dataValidation type="list" allowBlank="1" showInputMessage="1" showErrorMessage="1" sqref="C103" xr:uid="{00000000-0002-0000-0200-000009000000}">
      <formula1>$M$97:$M$103</formula1>
    </dataValidation>
    <dataValidation type="list" allowBlank="1" showInputMessage="1" showErrorMessage="1" sqref="C108" xr:uid="{00000000-0002-0000-0200-00000A000000}">
      <formula1>$N$97:$N$109</formula1>
    </dataValidation>
    <dataValidation type="list" allowBlank="1" showInputMessage="1" showErrorMessage="1" sqref="C111 C137:C139 C132" xr:uid="{00000000-0002-0000-0200-00000B000000}">
      <formula1>$N$97:$N$103</formula1>
    </dataValidation>
    <dataValidation type="list" allowBlank="1" showInputMessage="1" showErrorMessage="1" sqref="C123:C125" xr:uid="{00000000-0002-0000-0200-00000C000000}">
      <formula1>$M$121:$M$123</formula1>
    </dataValidation>
    <dataValidation type="list" allowBlank="1" showInputMessage="1" showErrorMessage="1" sqref="B143:B144" xr:uid="{00000000-0002-0000-0200-00000D000000}">
      <formula1>$M$143:$M$144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7. Autobaremación L1 (general)</vt:lpstr>
      <vt:lpstr>7. Autobaremació L1 (Ópera Prim</vt:lpstr>
      <vt:lpstr>7. Autobaremación L2 </vt:lpstr>
      <vt:lpstr>'7. Autobaremació L1 (Ópera Prim'!Área_de_impresión</vt:lpstr>
      <vt:lpstr>'7. Autobaremación L1 (general)'!Área_de_impresión</vt:lpstr>
      <vt:lpstr>'7. Autobaremación L2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mccovas</dc:creator>
  <cp:lastModifiedBy>Marta Camps</cp:lastModifiedBy>
  <cp:lastPrinted>2021-07-02T11:26:37Z</cp:lastPrinted>
  <dcterms:created xsi:type="dcterms:W3CDTF">2020-09-25T06:40:55Z</dcterms:created>
  <dcterms:modified xsi:type="dcterms:W3CDTF">2021-07-14T09:20:51Z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